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2_GT Impact/04_Livrables Groupe de Place/00_Mise en page_Nov2023/01_DOCUMENTS VF/"/>
    </mc:Choice>
  </mc:AlternateContent>
  <xr:revisionPtr revIDLastSave="487" documentId="8_{92980BDC-43AC-4580-B595-806B508FE662}" xr6:coauthVersionLast="47" xr6:coauthVersionMax="47" xr10:uidLastSave="{ED56F3F1-D061-45FF-9B48-566065137866}"/>
  <bookViews>
    <workbookView xWindow="-110" yWindow="-110" windowWidth="19420" windowHeight="10420" xr2:uid="{2E2D5F2E-1056-40D4-8CB6-2F8F09511D3D}"/>
  </bookViews>
  <sheets>
    <sheet name="Nouvelle grille" sheetId="3" r:id="rId1"/>
    <sheet name="Plages de résultats" sheetId="4" r:id="rId2"/>
  </sheets>
  <definedNames>
    <definedName name="_xlnm.Print_Area" localSheetId="0">'Nouvelle grille'!$A$5:$N$131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29" i="3" l="1"/>
  <c r="L116" i="3"/>
  <c r="K120" i="3" l="1"/>
  <c r="K98" i="3" l="1"/>
  <c r="K20" i="3"/>
  <c r="K108" i="3"/>
  <c r="K104" i="3"/>
  <c r="K102" i="3"/>
  <c r="K100" i="3"/>
  <c r="K96" i="3"/>
  <c r="K92" i="3"/>
  <c r="K90" i="3"/>
  <c r="K88" i="3"/>
  <c r="K86" i="3"/>
  <c r="K84" i="3"/>
  <c r="K82" i="3"/>
  <c r="K78" i="3"/>
  <c r="K80" i="3"/>
  <c r="K55" i="3"/>
  <c r="K53" i="3"/>
  <c r="K49" i="3"/>
  <c r="K47" i="3"/>
  <c r="K45" i="3"/>
  <c r="K43" i="3"/>
  <c r="K41" i="3"/>
  <c r="K32" i="3"/>
  <c r="K39" i="3"/>
  <c r="K30" i="3"/>
  <c r="K12" i="3"/>
  <c r="L108" i="3"/>
  <c r="L110" i="3"/>
  <c r="L80" i="3"/>
  <c r="L78" i="3"/>
  <c r="L53" i="3"/>
  <c r="L51" i="3" s="1"/>
  <c r="L98" i="3"/>
  <c r="K73" i="3"/>
  <c r="K94" i="3" l="1"/>
  <c r="K76" i="3"/>
  <c r="K28" i="3"/>
  <c r="L76" i="3"/>
  <c r="K16" i="3"/>
  <c r="K114" i="3" l="1"/>
  <c r="L118" i="3"/>
  <c r="L104" i="3"/>
  <c r="L100" i="3"/>
  <c r="L96" i="3"/>
  <c r="K71" i="3"/>
  <c r="K69" i="3"/>
  <c r="L10" i="3"/>
  <c r="K22" i="3"/>
  <c r="K118" i="3"/>
  <c r="K116" i="3" s="1"/>
  <c r="K112" i="3"/>
  <c r="K110" i="3"/>
  <c r="L45" i="3"/>
  <c r="L28" i="3" s="1"/>
  <c r="K24" i="3"/>
  <c r="K18" i="3"/>
  <c r="K14" i="3"/>
  <c r="K51" i="3" l="1"/>
  <c r="K10" i="3"/>
  <c r="L106" i="3"/>
  <c r="L9" i="3"/>
  <c r="L94" i="3"/>
  <c r="L75" i="3" s="1"/>
  <c r="K9" i="3" l="1"/>
  <c r="K125" i="3" s="1"/>
  <c r="L122" i="3"/>
  <c r="K106" i="3"/>
  <c r="K126" i="3"/>
  <c r="K128" i="3" l="1"/>
  <c r="K75" i="3"/>
  <c r="K127" i="3" s="1"/>
  <c r="K122" i="3" l="1"/>
  <c r="K130"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<sst xmlns="http://schemas.openxmlformats.org/spreadsheetml/2006/main" count="226" uniqueCount="218">
  <si>
    <t>QUESTIONS / EXIGENCES</t>
  </si>
  <si>
    <t>A) THEORIE DU CHANGEMENT</t>
  </si>
  <si>
    <t xml:space="preserve">1. Définition des objectifs généraux </t>
  </si>
  <si>
    <t xml:space="preserve">4. Comment d'autres fonds concurrents couvrent-ils le besoin auquel répond chaque objectif de transformation durable poursuivi par le fonds ? </t>
  </si>
  <si>
    <t>B) MISE EN ŒUVRE OPERATIONNELLE</t>
  </si>
  <si>
    <t>C) SUIVI DES RÉSULTATS</t>
  </si>
  <si>
    <t>E) BONUS</t>
  </si>
  <si>
    <t>SYNTHESE</t>
  </si>
  <si>
    <t>Position sur l'échelle</t>
  </si>
  <si>
    <t>2. Qualité des résultats observés</t>
  </si>
  <si>
    <t>DEGRÉ DE CONFORMITÉ À L'EXIGENCE</t>
  </si>
  <si>
    <t>Commentaires</t>
  </si>
  <si>
    <t>RÉSULTAT (%) - A</t>
  </si>
  <si>
    <t>TOTAL RÉSULTAT (A1)</t>
  </si>
  <si>
    <t>Les objectifs de transformation durable poursuivis par le fonds ne sont pas décrits</t>
  </si>
  <si>
    <t>-</t>
  </si>
  <si>
    <t>TOTAL RÉSULTAT (A2)</t>
  </si>
  <si>
    <t>Pas d'action</t>
  </si>
  <si>
    <t>Aucune chaine causale n'est présentée, la contribution du fonds aux objectifs n'est pas explicitée</t>
  </si>
  <si>
    <t>Les facteurs externes dont dépend le succès de la théorie du changement du fonds ne sont pas décrits</t>
  </si>
  <si>
    <t>Un plan d'action n'a pas été élaboré pour gérer la dépendance</t>
  </si>
  <si>
    <t>RÉSULTAT (%) - B</t>
  </si>
  <si>
    <t>RÉSULTAT (%) - C</t>
  </si>
  <si>
    <t>TOTAL RÉSULTAT (C1)</t>
  </si>
  <si>
    <t>Non</t>
  </si>
  <si>
    <t>Aucun processus d'amélioration continue n'est mis en place</t>
  </si>
  <si>
    <t>TOTAL RÉSULTAT (C2)</t>
  </si>
  <si>
    <t>Les résultats ou objectifs ne sont décrits dans aucun document permettant de répondre à la question, ou de manière trop peu granulaire, ou encore ne sont pas du tout alignés avec ce qui avait été planifié</t>
  </si>
  <si>
    <t>RÉSULTAT (%) - D</t>
  </si>
  <si>
    <t>RÉSULTAT FINAL (%)</t>
  </si>
  <si>
    <t>Section A</t>
  </si>
  <si>
    <t>Section B</t>
  </si>
  <si>
    <t>Section C</t>
  </si>
  <si>
    <t xml:space="preserve">Section D </t>
  </si>
  <si>
    <t>Section E</t>
  </si>
  <si>
    <t>Score final</t>
  </si>
  <si>
    <t>19. Un suivi des évolutions des performances extra-financières des émetteurs durant la période de détention par le fonds est-il réalisé ?</t>
  </si>
  <si>
    <t>D) COMMUNICATION ET CREDIBILITE</t>
  </si>
  <si>
    <t>1. Le fonds se donne-t-il clairement des objectifs de transformation durable dans ses documents supports?</t>
  </si>
  <si>
    <t>Non, les documents supports n'évoquent pas d'objectifs de transformation durable ou les mentionnent avec une certaine ambiguité</t>
  </si>
  <si>
    <t>Oui, les documents supports stipulent clairement que les investissements dans le fonds visent à contribuer à un ou plusieurs objectifs de transformation durable</t>
  </si>
  <si>
    <t>Les actions pour atteindre les objectifs fixés ne sont pas décrites</t>
  </si>
  <si>
    <t>Au moins 1 action planifiée de signalement (actions 5 et 6)</t>
  </si>
  <si>
    <t>Au moins une action planifiée, hors signalement (actions 1 à 4)</t>
  </si>
  <si>
    <t>Plus d'une action planifiée, hors signalement (actions 1 à 4)</t>
  </si>
  <si>
    <t>Non, le fonds n'utilise aucun autre mécanisme d'impact</t>
  </si>
  <si>
    <t>Oui, le fonds utilise un ou plusieurs autres mécanismes d'impact mais pour l'instant il n'existe pas de preuve empirique de leur efficacité</t>
  </si>
  <si>
    <t>Oui, le fonds utilise un ou plusieurs autres mécanismes d'impact et il existe des preuves empiriques de leur efficacité</t>
  </si>
  <si>
    <t>Non, le fonds présente les actions déployées dans ses documents supports sans suggérer qu'elles lui permettront d'avoir un effet additionnel</t>
  </si>
  <si>
    <t>Non, le fonds ne fournit pas de financements à des conditions préférentielles</t>
  </si>
  <si>
    <t>Non, en majorité le fonds finance des agents économiques qui ont un accès facile aux financements (ex: états, grandes entreprises)</t>
  </si>
  <si>
    <t>Oui, en majorité le fonds finance des agents économiques qui ont un accès modéré aux financements (ex: entreprises de taille intermédiaire, petites collectivités locales)</t>
  </si>
  <si>
    <t>Oui, en majorité le fonds finance des agents économiques qui ont un accès difficile aux financements (ex: entreprises de petite taille)</t>
  </si>
  <si>
    <t>Non, le fonds n’apporte aucun soutien autre que financier aux entités dans lesquels il investit qui serait susceptible d’améliorer leur impact</t>
  </si>
  <si>
    <t xml:space="preserve">Non, les communications du fonds ne témoignent pas d’un attachement à contribuer positivement à la transition durable </t>
  </si>
  <si>
    <t>Oui, les communications du fonds témoignent systématiquement d’un attachement à contribuer positivement à la transition durable</t>
  </si>
  <si>
    <t>L'additionnalité du fonds dans l'atteinte des résultats et impacts observés n'est pas analysée</t>
  </si>
  <si>
    <t>Non, le fonds n'intègre pas de mécanisme de partage des revenus ou des frais de gestion au profit d'associations</t>
  </si>
  <si>
    <t>Oui, le fonds intègre un mécanisme de partage des revenus ou des frais de gestion au profit d'associations équivalent à moins de 0,5% des encours en année "normale"</t>
  </si>
  <si>
    <t>Oui, le fonds intègre un mécanisme de partage des revenus ou des frais de gestion au profit d'associations équivalent à entre 0,5% et 1% des encours en année "normale"</t>
  </si>
  <si>
    <t>Oui, le fonds intègre un mécanisme de partage des revenus ou des frais de gestion au profit d'associations équivalent àplus de 1% des encours en année "normale"</t>
  </si>
  <si>
    <t>Les actions pour atteindre les objectifs fixés sont décrites de manière rapide</t>
  </si>
  <si>
    <t>Les actions pour atteindre les objectifs fixés sont décrites de manière détaillée</t>
  </si>
  <si>
    <t>La société de gestion n'a pas mis en place de politique RSE ou la politique RSE de la société de gestion n'est pas cohérente avec les objectifs de transformation durable du fonds</t>
  </si>
  <si>
    <t>Pondération de la question</t>
  </si>
  <si>
    <t>Note obtenue</t>
  </si>
  <si>
    <t>Note pondérée</t>
  </si>
  <si>
    <t>Note pondérée maximale</t>
  </si>
  <si>
    <t>Total (Maximum = 100)</t>
  </si>
  <si>
    <t>Une ou plusieurs actions sont évoquées mais ne font pas l'objet d'un plan d'action systématique avec des étapes déterminées et un échéancier de suivi</t>
  </si>
  <si>
    <t>Un plan d'action systématique a été mis en place avec des étapes déterminées et un échéancier de suivi</t>
  </si>
  <si>
    <t>Une chaine causale simplifiée est présentée à l'échelle du fonds</t>
  </si>
  <si>
    <t>Plusieurs chaines causales détaillées sont présentées, avec une granularité poussée (par objectif, par stratégie ou par entreprise)</t>
  </si>
  <si>
    <t>Les objectifs de transformation durable poursuivis par le fonds sont décrits en lien avec des cibles précises issues des cadres de référence  (par exemple les 164 cibles des 17 ODD)</t>
  </si>
  <si>
    <t>2. Comment est décrit et justifié chaque objectif de transformation durable poursuivi par le fonds  ?</t>
  </si>
  <si>
    <t>Non, l'objectif général n'est pas décliné en objectifs spécifiques au niveau des émetteurs</t>
  </si>
  <si>
    <t>Oui, l'objectif général est décliné en objectifs spécifiques au niveau des émetteurs</t>
  </si>
  <si>
    <t>Les objectifs de transformation durable poursuivis par le fonds sont décrits de manière générale, s'inscrivant dans les grandes tendances sociales ou environnementales</t>
  </si>
  <si>
    <t>3. Le fonds dérive-t-il des objectifs spécifiques pour chacun des émetteurs investis en lien avec ses objectif généraux de transformation durable ?</t>
  </si>
  <si>
    <t>Oui, pour plus de 50% des actifs sous gestion</t>
  </si>
  <si>
    <t xml:space="preserve">Un processus d'amélioration continue est en place, avec des points d'étape et des mesures correctives spécifiés </t>
  </si>
  <si>
    <t>Un processus d'amélioration continue est évoqué mais sans donner de détails</t>
  </si>
  <si>
    <t>Entre 50% et 70% des actifs sous gestion sont investis dans des émetteurs qui répondent exactement aux objectifs et à la stratégie poursuivis par le fonds</t>
  </si>
  <si>
    <t>Mise en œuvre (Max = 30)</t>
  </si>
  <si>
    <t>Les résultats ou objectifs spécifiques ne sont décrits dans aucun document permettant de répondre à la question, ou de manière trop peu granulaire, ou encore ne sont pas du tout alignés avec ce qui avait été planifié</t>
  </si>
  <si>
    <t>Oui, l'objectif général est décliné en objectifs spécifiques au niveau des émetteurs, les objectifs étant alignés avec un scénario de référence quand celui-ci existe</t>
  </si>
  <si>
    <t>Oui, en majorité le fonds finance des agents économiques qui ont un accès particulièrement difficile aux financements (micro-entreprises, ménages, acteurs de l’ESS, entreprises sociales à marché de niche)</t>
  </si>
  <si>
    <t>Les besoins auxquels répondent les objectifs de transformation durable poursuivis par le fonds sont déjà bien couverts par d'autres fonds concurrents (utilisant une stratégie similaire ou différente)</t>
  </si>
  <si>
    <t>Les besoins auxquels répondent les objectifs de transformation durable poursuivis par le fonds ne sont que partiellement couverts par d'autres fonds concurrents (utilisant une stratégie similaire ou différente) - il y a un réel besoin d'augmenter le volume de solutions offertes</t>
  </si>
  <si>
    <t>Les besoins auxquels répondent les objectifs de transformation durable poursuivis par le fonds sont peu ou mal couverts par d'autres fonds concurrents (utilisant une stratégie similaire ou différente) - il y a un besoin crucial d'augmenter le volume de solutions offertes</t>
  </si>
  <si>
    <t>Non, le fonds n'évoque pas la notion d'impact dans ses documents supports (i.e., juridiques et commerciaux)</t>
  </si>
  <si>
    <t>Oui, pour plus de 70% des actifs sous gestion</t>
  </si>
  <si>
    <t>Oui, pour plus de 90% des actifs sous gestion</t>
  </si>
  <si>
    <t>Moins de 50% des actifs sous gestion sont investis dans des émetteurs qui répondent exactement aux objectifs et à la stratégie poursuivis par le fonds</t>
  </si>
  <si>
    <t>Entre 70% et 90% des actifs sous gestion sont investis dans des émetteurs qui répondent exactement aux objectifs et à la stratégie poursuivis par le fonds</t>
  </si>
  <si>
    <t>Plus de 90% des actifs sous gestion sont investis dans des émetteurs qui répondent exactement aux objectifs et à la stratégie poursuivis par le fonds</t>
  </si>
  <si>
    <t>Non ou, dans le cas contraire, pour moins de 50% des actifs sous gestion</t>
  </si>
  <si>
    <t>Oui,  dans ses documents supports le fonds justifie les actions déployées par leur potentiel à générer de l'additionnalité</t>
  </si>
  <si>
    <t>Oui, et cette solution est susceptible de mieux répondre aux préférences de certains émetteurs ou de certains investisseurs.</t>
  </si>
  <si>
    <t>Oui, et cette solution est susceptible de mieux répondre aux préférences de certains émetteurs ou de certains investisseurs. Elle a en outre le potentiel d'être largement dupliquée et de constituer un nouveau type de stratégie.</t>
  </si>
  <si>
    <t>Oui</t>
  </si>
  <si>
    <t>Oui. Une procédure de suivi des éventuels effets indirects sur les concurrents est prise en compte dans l'analyse des résultats atteints.</t>
  </si>
  <si>
    <t>Non car aucune analyse des impacts indirects na été effectuée</t>
  </si>
  <si>
    <t xml:space="preserve">10. Comment les chaines causales attendues entre actions et impacts sont-elles décrites ? </t>
  </si>
  <si>
    <t xml:space="preserve">11. Comment sont décrits les facteurs externes dont dépend le succès de la théorie du changement ? </t>
  </si>
  <si>
    <t xml:space="preserve">12. Y a-t-il un plan d'action mis en place pour gérer et/ou corriger ce lien de dépendance aux facteurs externes ? </t>
  </si>
  <si>
    <t>15.1 Le fonds fournit-il du capital aux agents économiques à des conditions favorables par rapport à celles prévalant sur le marché ?</t>
  </si>
  <si>
    <t>15.2 Le fonds finance-t-il des agents économiques ayant des difficultés à trouver des moyens de financement ?</t>
  </si>
  <si>
    <t>15.3 Le fonds apporte-t-il aux entités dans lesquelles il investit un soutien d’un autre ordre que financier (technique, commercial, de gouvernance, de mise en relation, etc.) susceptible d’améliorer leur impact ?</t>
  </si>
  <si>
    <t>15.4 Le fonds a-t-il une politique d’engagement actionnarial active concernant des objectifs de transformation durable visés ?</t>
  </si>
  <si>
    <t>15.6 Le fonds utilise-t-il activement la communication pour contribuer positivement à la transition durable ?</t>
  </si>
  <si>
    <t xml:space="preserve">21. Comment l'additionnalité du fonds dans l'atteinte des objectifs est-elle analysée ? </t>
  </si>
  <si>
    <t xml:space="preserve">22. Un processus d'amélioration continue des stratégies déployées et des actions réalisées est-il mis en place ? </t>
  </si>
  <si>
    <t>33. Le fonds intègre-t-il un mécanisme de partage des revenus ou des frais de gestion au profit de projets d'intérêt général (associations, fondations…) ?</t>
  </si>
  <si>
    <t>Oui, le fonds apporte aux émetteurs (représentant plus de 50% des actifs sous gestion) un soutien non-financier aux entités lesquels il investit susceptible d’améliorer leur impact</t>
  </si>
  <si>
    <t>Oui, le fonds apporte aux émetteurs (représentant plus de 70% des actifs sous gestion) un soutien non-financier aux entités lesquels il investit susceptible d’améliorer leur impact</t>
  </si>
  <si>
    <t>Oui, le fonds applique une politique d’allocation de capital singulière en lien avec ses objectifs de transformation durable qui est coordonnée ou identique avec celle d'autres acteurs et en cela est susceptible d'avoir un impact significatif sur les prix des actifs financiers</t>
  </si>
  <si>
    <t>Oui, en moyenne le fonds fournit des financements à des conditions marginalement plus favorables que le marché (écart &gt; 10% de la rémunération normale) pour des émetteurs ou des projets de même niveau de risque</t>
  </si>
  <si>
    <t>Oui, le fonds fournit des financements à des conditions significativement plus favorables que le marché (écart &gt; 20% de la rémunération normale) pour des émetteurs ou des projets de même niveau de risque</t>
  </si>
  <si>
    <t>Oui, le fonds fournit des financements à des conditions très significativement plus favorables que le marché (écart &gt; 30% de la rémunération normale) pour des émetteurs ou des projets de même niveau de risque</t>
  </si>
  <si>
    <t>Oui, le fonds applique une politique d’allocation de capital singulière en lien avec ses objectifs de transformation durable qui pourrait, si elle était répliquée par d'autres intervenants, avoir un impact significatif sur les prix des actifs financiers</t>
  </si>
  <si>
    <t xml:space="preserve">Non, le fonds n’applique pas de politique d’allocation de capital singulière en lien avec des objectifs de transformation durable </t>
  </si>
  <si>
    <t>Oui, le fonds applique une politique d’allocation de capital singulière en lien avec ses objectifs de transformation durable qui est coordonnée ou identique avec celle d'autres acteurs dans des proportions telles que la probabilité d'avoir un effet significatif sur les prix des actifs financiers, et de faire changer le comportement des émetteurs est assez élevée</t>
  </si>
  <si>
    <t>Non, le fonds n’a pas de politique d’engagement actionnarial active en relation avec ses objectifs de transformation durable</t>
  </si>
  <si>
    <t>Oui, les communications du fonds témoignent systématiquement d’un attachement à contribuer positivement à la transition durable et le fonds recourt régulièrement à des campagnes médiatiques ciblées pour influencer le comportement des émetteurs investis en lien avec les objectifs de transformation durable fixés</t>
  </si>
  <si>
    <t>Oui, le fonds a une politique d’engagement actionnarial active, dialogue avec les entreprises dans lesquelles il investit, vote aux assemblées générales en faveur des résolutions relatives aux objectifs de transformation durable visés</t>
  </si>
  <si>
    <t>Niveau 1 + le fonds fixe aux émetteurs des objectifs datés susceptibles de remettre en cause ses investissements ou son soutien au management dans les instances de gouvernance</t>
  </si>
  <si>
    <t>Niveau 2 + le fonds participe à et organise des actions d’engagement actionnarial coordonnées avec d'autres investisseurs en relation avec les objectifs visés, propose des résolutions au sein des instances de gouvernance et/ou mène des campagnes visant les émetteurs dans les médias</t>
  </si>
  <si>
    <t xml:space="preserve">Il n'y a pas de vérification des conséquences des actions des émetteurs, que ce soit au niveau des réalisations ou des résultats </t>
  </si>
  <si>
    <t>18. Quels moyens le fonds alloue-t-il à la mise en œuvre opérationnelle de la stratégie ?</t>
  </si>
  <si>
    <t>Le gérant a à sa disposition des sources d'information externes sur l'impact des émetteurs</t>
  </si>
  <si>
    <t xml:space="preserve">27. A quel point l'additionnalité du fonds dans l'atteinte des résultats observés est-elle démontrée ? </t>
  </si>
  <si>
    <t>La politique RSE de la société de gestion est cohérente avec les objectifs de transformation durable du fonds. Le fonds n'est pas une "anomalie" dans la gamme de la société de gestion.</t>
  </si>
  <si>
    <t>Oui. Une analyse logique détaillée suggère qu’en prenant en compte les impacts indirects les résultats obtenus sont bel et bien positifs pour les objectifs de transformation durable visés (pour plus de 50% des actifs sous gestion).</t>
  </si>
  <si>
    <t>Une analyse scientifique ou quasi-scientifique conclut qu’en prenant en compte les impacts indirects les résultats obtenus sont bel et bien positifs pour les objectifs de transformation durable visés (pour plus de 50% des actifs sous gestion).</t>
  </si>
  <si>
    <t>Non ou, dans le cas contraire, pour moins de 90% des actifs sous gestion</t>
  </si>
  <si>
    <t xml:space="preserve">31. La RSE de la société de gestion est-elle cohérente avec les objectifs de transformation durable du fonds ? 
</t>
  </si>
  <si>
    <t>2. Définition des actions déployées par le fonds pour atteindre les objectifs (i.e. causer les changements recherchés)</t>
  </si>
  <si>
    <t>15.5 Le fonds applique-t-il une politique d’allocation de capital singulière en lien avec des objectifs de transformation durable susceptible d’avoir une incidence sur les prix des actifs financiers ?</t>
  </si>
  <si>
    <t>17. Le fonds applique-t-il une stratégie particulière qui veille à la matérialisation et la pérénnisation de son impact/contribution (durée d'investissement minimale, choix du moment de sortie, choix du repreneur, etc.) ?</t>
  </si>
  <si>
    <t>15. En prolongement de la question 9, choisir les actions de contribution les plus significatives (jusqu'à 3) exercées par le fonds pour atteindre ses objectifs de transformation durable et qualifier l'intensité avec laquelle celles-ci sont déployées.</t>
  </si>
  <si>
    <t>Oui, dans ses documents supports (i.e. juridiques et commerciaux) le fonds se positionne comme un fonds à impact ou indique que l'investissement dans le fonds permet aux investisseurs d'avoir de l'impact, insistant sur les notions d'intentionnalité, d'additionnalité et de mesure.</t>
  </si>
  <si>
    <t>4.1 Pour répondre aux objectifs de transformation durable visés, le fonds propose-t-il une solution originale ou innovante ? (QUESTION BLANCHE)</t>
  </si>
  <si>
    <t>8.1. Le fonds utilise-t-il d'autres "mécanismes d'impact" que ceux décrits ci-dessus ? Si oui, les décrire. (QUESTION BLANCHE)</t>
  </si>
  <si>
    <t>20.1 A quel niveau les conséquences des actions des entreprises du portefeuille sont-elles suivies ? (QUESTION BLANCHE)</t>
  </si>
  <si>
    <t>Le processus de contrôle de la performance des émetteurs permet de vérifier les réalisations (outputs)</t>
  </si>
  <si>
    <t>Le processus de contrôle de la performance des émetteurs permet de vérifier les résultats (outcomes)</t>
  </si>
  <si>
    <t>21.1 Dans l'évaluation de son additionnalité, le fonds analyse-t-il les éventuels impacts indirects de ses investissements (par exemple, les effets de déplacement)? (QUESTION BLANCHE)</t>
  </si>
  <si>
    <t>27.1 Le fonds peut-il démontrer qu’en prenant en compte les effets indirects (comme les effets de substitution et de déplacement), les résultats obtenus sont bel et bien positifs pour les objectifs de transformation durable visés ? (QUESTION BLANCHE)</t>
  </si>
  <si>
    <t>Pour plus de 70% des actifs sous gestion, les résultats observés sont qualitativement alignés avec ce qui avait été planifié (i.e., une amélioration a bien eu lieu)</t>
  </si>
  <si>
    <t>Oui, le fonds affiche dans ses documents supports une intention de suivre et gérer activement les externalités négatives des émetteurs choisis une fois l'investissement réalisé (au-delà de la seule sélection des émetteurs ex ante)</t>
  </si>
  <si>
    <t>Non, le fonds n'évoque pas dans ses documents supports son ambition de suivre et gérer activement les externalités négatives des émetteurs choisis</t>
  </si>
  <si>
    <r>
      <t xml:space="preserve">Grille d'évaluation du potentiel d'Impact </t>
    </r>
    <r>
      <rPr>
        <b/>
        <sz val="14"/>
        <color rgb="FFF53369"/>
        <rFont val="Montserrat"/>
        <family val="3"/>
      </rPr>
      <t>Générique</t>
    </r>
  </si>
  <si>
    <r>
      <t xml:space="preserve">8. Parmi la liste suivante, veuillez choisir les actions de contribution planifiées et les AUM couverts (à noter en colonne N). 
</t>
    </r>
    <r>
      <rPr>
        <b/>
        <i/>
        <sz val="9"/>
        <rFont val="Montserrat"/>
      </rPr>
      <t>1. Apport d'un capital flexible
2. Développement de nouveaux marchés de capitaux où l'offre est insuffisante
3. Apport d'un soutien non-financier
4. Engagement actionnarial
5. Signalement de l'importance de l'impact (signaux de marché)
6. Signalement de l'importance de l'impact (signaux autres)</t>
    </r>
  </si>
  <si>
    <r>
      <t xml:space="preserve">1. Procédure de suivi des résultats. </t>
    </r>
    <r>
      <rPr>
        <b/>
        <i/>
        <sz val="9"/>
        <color rgb="FF14233C"/>
        <rFont val="Montserrat"/>
      </rPr>
      <t xml:space="preserve">Par résultat, on entend changement entre la situation avant investissement et celle après investissement. Une situation préexistante ne peut être considérée un comme étant un résultat. </t>
    </r>
  </si>
  <si>
    <t xml:space="preserve">Pour toute question concernant cette grille, veuillez consulter la notice explicative, disponible sur le site de l'IFD ou à envoyer un message à impact@ifd-paris.com. </t>
  </si>
  <si>
    <t>Les facteurs externes dont dépend le succès de la théorie du changement du fonds sont évoqués de manière très générale à l'échelle du fonds</t>
  </si>
  <si>
    <t>Les facteurs externes dont dépend le succès de la théorie du changement du fonds sont détaillées pour des sous-parties du porefeuille (par exemple, par secteur)</t>
  </si>
  <si>
    <t>Les facteurs externes dont dépend le succès de la théorie du changement du fonds sont détaillés pour émetteur</t>
  </si>
  <si>
    <t>13. Comment les actions déployées pour détecter, hiérarchiser et maîtriser la survenance d'externalités négatives sont-elles décrites ?</t>
  </si>
  <si>
    <t>Les actions pour détecter, hiérarchiser et maîtriser les  externalités négatives avant et après investissement ne sont pas décrites.</t>
  </si>
  <si>
    <t xml:space="preserve">Les actions pour détecter, hiérarchiser et maîtriser les externalités négatives avant et après investissement sont évoquées par le fonds mais ne sont pas décrites de manière détaillée </t>
  </si>
  <si>
    <t>Les actions pour détecter, hiérarchiser et maîtriser les externalités négatives avant et après investissement sont décrites de manière détaillée : le fonds fournit la méthodologie de l'analyse de matérialité et décrit la procédure d'engagement autour des externalités négatives matérielles</t>
  </si>
  <si>
    <t>Le fonds ne gère pas les externalités négatives associées à ses investissements au-delà des objectifs de transformation durable visés</t>
  </si>
  <si>
    <t>Le fonds pratique systématiquement un engagement actif avec les émetteurs en cas d'externalités négatives matérielles, lequel inclut, au minimum, le dialogue avec les émetteurs et le vote en AG d'une manière cohérente avec l'objectif de limitation de ces externalités négatives matérielles.</t>
  </si>
  <si>
    <t xml:space="preserve">Le fonds pratique systématiquement un engagement actif avec les émetteurs en cas d'externalités négatives matérielles, lequel inclut le dialogue avec les émetteurs et le vote en AG d'une manière cohérente avec l'objectif de limitation de ces externalités négatives matérielles. En plus, le fonds pose aux émetteurs des objectifs de réduction des externalités négatives matérielles susceptibles de remettre en cause son soutien au management en AG. </t>
  </si>
  <si>
    <t>Oui, et cette stratégie particulière est détaillée dans les documents support du fonds</t>
  </si>
  <si>
    <t>Le gérant a à sa disposition des sources d'information externes sur l'impact des émetteurs et peut s'appuyer sur des ressources internes spécialement dédiées à la mise en œuvre opérationnelle de la stratégie (analystes, responsable engagement, etc.)</t>
  </si>
  <si>
    <t>Le gérant a à sa disposition des sources d'information externes sur l'impact des émetteurs et peut s'appuyer sur des ressources internes spécialement dédiées à la mise en œuvre opérationnelle de la stratégie (analystes, responsable engagement, etc.). La quantification de ces ressources est mentionnée dans les documents support du fonds.</t>
  </si>
  <si>
    <t>L'additionnalité du fonds dans l'atteinte des résultats et impacts observés est rationalisée de manière plausible et/ou appuyée par des méthodes quantitatives ou qualitatives "basiques" (voir notice)</t>
  </si>
  <si>
    <t>L'additionnalité du fonds dans l'atteinte des résultats et impacts observés est analysée en utilisant un faisceau de preuve de niveau 2 (voir notice)</t>
  </si>
  <si>
    <t>L'additionnalité du fonds dans l'atteinte des résultats et impacts observés est analysée en utilisant un faisceau de preuve de niveau 3 ou plus (voir notice)</t>
  </si>
  <si>
    <t>Le suivi des externalités négatives matérielles (au-delà des objectifs de transformation durable du fonds) n'est pas réalisé sur tous les émetteurs, ou le fonds ne fournit pas d'objectifs ciblés pour les externalités négatives matérielles pour chaque émetteur visé</t>
  </si>
  <si>
    <r>
      <t>Un suivi systématique des externalités négatives matérielles des émetteurs (au-delà des objectifs de transformation durable du fonds) est réalisé par rapport à des objectifs clairement identifiés pour chaque émetteur. En cas d'impossibilité de procéder au suivi systématique (en lien avec les contraintes propres à la classe d'actifs du fonds), le fonds fournit des explications, suivant une logique "</t>
    </r>
    <r>
      <rPr>
        <i/>
        <sz val="9"/>
        <color rgb="FF14233C"/>
        <rFont val="Montserrat"/>
      </rPr>
      <t>comply or explain</t>
    </r>
    <r>
      <rPr>
        <sz val="9"/>
        <color rgb="FF14233C"/>
        <rFont val="Montserrat"/>
        <family val="3"/>
      </rPr>
      <t>"</t>
    </r>
  </si>
  <si>
    <t>Pour plus de 50% du portefeuille (voir notice), les résultats observés font ressortir une amélioration des résultants (environnementaux ou sociaux) évalués des entreprises investies par rapport à la situation  qualitativement alignés avec ce qui avait été planifié (i.e., une amélioration a bien eu lieu)</t>
  </si>
  <si>
    <t xml:space="preserve">26. Dans quelle mesure les résultats relatifs (i.e., par rapport à des comparables sectorielsà, à la tendance passée ou aux objectifs spécifiques fixés par le fonds) observés au niveau des émetteurs correspondent-ils aux objectifs de transformation durable visés par le fonds ? </t>
  </si>
  <si>
    <r>
      <t xml:space="preserve">Pour plus de 50% du portefeuille (voir notice), les résultats relatifs observés sont alignés avec les objectifs fixés </t>
    </r>
    <r>
      <rPr>
        <i/>
        <sz val="9"/>
        <color rgb="FF14233C"/>
        <rFont val="Montserrat"/>
      </rPr>
      <t>ex ante</t>
    </r>
    <r>
      <rPr>
        <sz val="9"/>
        <color rgb="FF14233C"/>
        <rFont val="Montserrat"/>
        <family val="3"/>
      </rPr>
      <t xml:space="preserve"> (i.e., les objectifs spécifiques fixés ont bien été atteints) ou traduisent une meilleure performance que celles des comparables ou une amélioration par rapport à la tendance passée. En cas d'impossibilité de procéder au suivi systématique des résultats ou d'actionner les actions de contribution souhaitées, le fonds fournit des explications suivant une logique </t>
    </r>
    <r>
      <rPr>
        <i/>
        <sz val="9"/>
        <color rgb="FF14233C"/>
        <rFont val="Montserrat"/>
      </rPr>
      <t>"comply or explain</t>
    </r>
    <r>
      <rPr>
        <sz val="9"/>
        <color rgb="FF14233C"/>
        <rFont val="Montserrat"/>
        <family val="3"/>
      </rPr>
      <t>"</t>
    </r>
  </si>
  <si>
    <r>
      <t xml:space="preserve">Pour plus de 70% du portfeuille (voir notice), les résultats relatifs observés sont alignés avec les objectifs fixés </t>
    </r>
    <r>
      <rPr>
        <i/>
        <sz val="9"/>
        <color rgb="FF14233C"/>
        <rFont val="Montserrat"/>
      </rPr>
      <t>ex ante</t>
    </r>
    <r>
      <rPr>
        <sz val="9"/>
        <color rgb="FF14233C"/>
        <rFont val="Montserrat"/>
        <family val="3"/>
      </rPr>
      <t xml:space="preserv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9"/>
        <color rgb="FF14233C"/>
        <rFont val="Montserrat"/>
      </rPr>
      <t>comply or explain</t>
    </r>
    <r>
      <rPr>
        <sz val="9"/>
        <color rgb="FF14233C"/>
        <rFont val="Montserrat"/>
        <family val="3"/>
      </rPr>
      <t>"</t>
    </r>
  </si>
  <si>
    <t xml:space="preserve">Un rationnel convaincant ou un faisceau de preuves de niveau 1 (voir notice) permet de conclure avec confiance que le fonds a bien eu un effet additionnel positif pour plus de 50% du portefeuille. </t>
  </si>
  <si>
    <t>Un faisceau de preuve de niveau 2 (voir notice) permet de conclure avec confiance que le fonds a bien eu un effet additionnel positif pour plus de 50% du portefeuille.</t>
  </si>
  <si>
    <t>Un faisceau de preuve de niveau 3 ou plus (voir notice) permet de conclure avec confiance que le fonds a bien eu un effet additionnel positif pour plus de 50% du portefeuille.</t>
  </si>
  <si>
    <t>28. Dans quelle mesure les externalités négatives des émetteurs (au-delà des objectifs de transformation durable visés par le fonds) ont-elle été diminuées durant la période de détention du fonds ?</t>
  </si>
  <si>
    <t>Le fonds n'a pas défini d'objectifs de réduction des externalités négatives (matérielles) pour chaque émetteur ou les objectifs de réduction des externalités négatives matérielles fixés n'ont pas été atteints durant la période de détention du fonds que pour une petite minorité (&lt;30%) des émetteurs visés</t>
  </si>
  <si>
    <t>Les objectifs de réduction des externalités négatives matérielles fixés ont été atteints durant la période de détention du fonds pour une minorité (&gt;30%) des émetteurs visés</t>
  </si>
  <si>
    <t>Les objectifs de réduction des externalités négatives matérielles fixés ont été atteints durant la période de détention du fonds pour une majorité (&gt; 50%) des émetteurs visés</t>
  </si>
  <si>
    <t>Les objectifs de réduction des externalités négatives matérielles fixés ont été atteints durant la période de détention du fonds pour une grande majorité (&gt; 50%) des émetteurs visés</t>
  </si>
  <si>
    <t>29. Comment le potentiel d'impact du fonds  est-il communiqué aux épargnants et investisseurs ?</t>
  </si>
  <si>
    <t xml:space="preserve">Le potentiel de contribution du fonds tel que communiqué aux épargnants et investisseurs peut être perçu comme trop ambitieux par rapport à ce que révèle la présente analyse: le fonds se dit à impact sans valider (encore) toutes les conditions nécessaires pour le faire (questions qualifiantes et score total minimal). La communication peut être qualifiée de mensongère ou de trompeuse. </t>
  </si>
  <si>
    <r>
      <t xml:space="preserve">Le potentiel de contribution du fonds tel que communiqué aux épargnants et investisseurs est en adéquation avec ce que révèle la présente analyse: le fonds évoque son </t>
    </r>
    <r>
      <rPr>
        <b/>
        <sz val="9"/>
        <color rgb="FF14233C"/>
        <rFont val="Montserrat"/>
      </rPr>
      <t>potentiel de contribution significatif (score &gt;50%) de contribution à la transformation durable</t>
    </r>
    <r>
      <rPr>
        <sz val="9"/>
        <color rgb="FF14233C"/>
        <rFont val="Montserrat"/>
        <family val="3"/>
      </rPr>
      <t xml:space="preserve"> en précisant de manière adaptée ses forces et faiblesses (par exemple, les limites de ses actions transformatives ou son incapacité à étayer son additionnalité). Le fonds ne prétend pas être à impact alors qu'il ne valide pas les conditions requises. La communication peut être qualifiée d'appropriée.</t>
    </r>
  </si>
  <si>
    <r>
      <t xml:space="preserve">Le potentiel de contribution du fonds tel que communiqué aux épargnants et investisseurs est en adéquation avec ce que révèle la présente analyse: le fonds évoque son </t>
    </r>
    <r>
      <rPr>
        <b/>
        <sz val="9"/>
        <color rgb="FF14233C"/>
        <rFont val="Montserrat"/>
      </rPr>
      <t>potentiel de contribution important (score &gt; score minimum) de contribution à la transformation durable</t>
    </r>
    <r>
      <rPr>
        <sz val="9"/>
        <color rgb="FF14233C"/>
        <rFont val="Montserrat"/>
        <family val="3"/>
      </rPr>
      <t xml:space="preserve"> en précisant de manière adaptée ses forces et faiblesses (par exemple, les limites de ses actions transformatives ou son incapacité à étayer son additionnalité). Le fonds ne prétend pas être à impact alors qu'il ne valide pas les conditions requises. La communication peut être qualifiée d'appropriée.</t>
    </r>
  </si>
  <si>
    <t>Le potentiel de contribution du fonds tel que communiqué aux épargnants et investisseurs est en adéquation avec ce que révèle la présente analyse : le fonds se dit à impact et valide bien toutes les conditions pour le faire (questions qualifiantes et score total minimal). La communication peut être qualifiée d'appropriée.</t>
  </si>
  <si>
    <r>
      <t xml:space="preserve">30. Le fonds communique-t-il un rapport d'impact/contribution annuel accessible aux investisseurs ? </t>
    </r>
    <r>
      <rPr>
        <b/>
        <sz val="9"/>
        <color rgb="FFF53369"/>
        <rFont val="Montserrat"/>
      </rPr>
      <t>(QUESTION QUALIFIANTE)</t>
    </r>
  </si>
  <si>
    <t>Oui, et le rapport présente de manière détaillée les changements dans les résultats des émetteurs.</t>
  </si>
  <si>
    <t>Oui, et le rapport comporte des parties spécifiques sur i) les changements des résultats des émetteurs et ii) une vue agrégée des actions de contribution / d'impact déployées par le fonds.</t>
  </si>
  <si>
    <t xml:space="preserve">Oui, et le rapport comporte des parties spécifiques sur i) les changements des résultats des émetteurs, ii) les actions déployées par le fonds émetteur par émetteur et, lorsque c'est possible, iii) la correspondance entre les deux. </t>
  </si>
  <si>
    <t>34. Le fonds organise-t-il des évènements de sensibilisation à l'impact ou au reporting d'impact pour les entreprises investies ?</t>
  </si>
  <si>
    <t>Non, le fonds ne pratique pas ou très irrégulièrement ce genre d'initiatives "pédagogiques" auprès de ses participations.</t>
  </si>
  <si>
    <t>Oui, le fonds pratique régulièrement ce genre d'initiatives "pédagogiques" auprès de ses participations (pour plus de 30% des participations détenues chaque année).</t>
  </si>
  <si>
    <t>Oui, le fonds pratique très régulièrement ce genre d'initiatives "pédagogiques" auprès de ses participations (pour plus de 50% des participations détenues chaque année).</t>
  </si>
  <si>
    <t>La rémunération des gérants du fonds implique une part variable laquelle est sans aucune indexation ou lien avec des critères d'impact au niveau du fonds (résultats obtenus ou moyens mis en œuvre) OU en l'absence de rémunération variable, les gérants ont des objectifs annuels personnels qui incluent des critères relatifs aux performances financières du fonds sans inclure aussi des critères d'impact au niveau du fonds  (résultats obtenus ou moyens mis en oeuvre)</t>
  </si>
  <si>
    <r>
      <t xml:space="preserve">La rémunération de la société de gestion ou des gérants du fonds implique une part variable et celle-ci indexée sur des critères d’impact au niveau du fonds (résultats obtenus ou actions mises en oeuvre) </t>
    </r>
    <r>
      <rPr>
        <b/>
        <sz val="9"/>
        <color rgb="FF14233C"/>
        <rFont val="Montserrat"/>
      </rPr>
      <t>de manière non négligeable</t>
    </r>
    <r>
      <rPr>
        <sz val="9"/>
        <color rgb="FF14233C"/>
        <rFont val="Montserrat"/>
        <family val="3"/>
      </rPr>
      <t xml:space="preserve"> (jusqu’à 25% de la rémunération variable, ou jusqu'à 15% pour les fonds créés avant 2023)</t>
    </r>
  </si>
  <si>
    <r>
      <t xml:space="preserve">La rémunération de la société de gestion ou des gérants du fonds implique une part variable qui est indexée sur des critères d’impact au niveau du fonds (résultats obtenus ou actions mises en oeuvre) </t>
    </r>
    <r>
      <rPr>
        <b/>
        <sz val="9"/>
        <color rgb="FF14233C"/>
        <rFont val="Montserrat"/>
      </rPr>
      <t>de manière très substantielle</t>
    </r>
    <r>
      <rPr>
        <sz val="9"/>
        <color rgb="FF14233C"/>
        <rFont val="Montserrat"/>
        <family val="3"/>
      </rPr>
      <t xml:space="preserve"> (au moins 50% de la rémunération variable)</t>
    </r>
  </si>
  <si>
    <r>
      <t xml:space="preserve">La rémunération de la société de gestion ou des gérants du fonds implique une part variable qui est indexée sur des critères d’impact au niveau du fonds (résultats obtenus ou actions mises en oeuvre) </t>
    </r>
    <r>
      <rPr>
        <b/>
        <sz val="9"/>
        <color rgb="FF14233C"/>
        <rFont val="Montserrat"/>
      </rPr>
      <t>de manière substantielle</t>
    </r>
    <r>
      <rPr>
        <sz val="9"/>
        <color rgb="FF14233C"/>
        <rFont val="Montserrat"/>
        <family val="3"/>
      </rPr>
      <t xml:space="preserve"> (entre 25% et 50% de la rémunération variable, ou entre 15% et 50% pour les fonds créés avant 2023) ou la rémunération de la société de gestion et des gérants du fonds n'implique aucune part variable</t>
    </r>
  </si>
  <si>
    <r>
      <t>5. Le fonds se donne-t-il l'objectif explicite d'avoir de l'impact dans ses documents supports (i.e., juridiques et commerciaux) ?</t>
    </r>
    <r>
      <rPr>
        <b/>
        <sz val="9"/>
        <color rgb="FFF53369"/>
        <rFont val="Montserrat"/>
      </rPr>
      <t xml:space="preserve"> (QUESTION QUALIFIANTE)</t>
    </r>
  </si>
  <si>
    <r>
      <t xml:space="preserve">6. Le fonds ambitionne-t-il de mettre en place des actions pour limiter les externalités négatives des émetteurs choisis au-delà du ou des objectifs de transformation durable ciblés ? </t>
    </r>
    <r>
      <rPr>
        <b/>
        <sz val="9"/>
        <color rgb="FFF53369"/>
        <rFont val="Montserrat"/>
      </rPr>
      <t>(QUESTION QUALIFIANTE)</t>
    </r>
  </si>
  <si>
    <r>
      <t xml:space="preserve">14. Avec quelle systématicité les émetteurs choisis répondent-ils aux objectifs et à la stratégie poursuivis par le fonds? </t>
    </r>
    <r>
      <rPr>
        <b/>
        <sz val="9"/>
        <color rgb="FFF53369"/>
        <rFont val="Montserrat"/>
      </rPr>
      <t>(QUESTION QUALIFIANTE)</t>
    </r>
  </si>
  <si>
    <r>
      <t xml:space="preserve">7. Les actions associées au fonds pour atteindre les objectifs de transformation durable sont-elles décrites dans les documents supports ? </t>
    </r>
    <r>
      <rPr>
        <b/>
        <sz val="9"/>
        <color rgb="FFF53369"/>
        <rFont val="Montserrat"/>
      </rPr>
      <t xml:space="preserve"> (QUESTION QUALIFIANTE)</t>
    </r>
  </si>
  <si>
    <r>
      <t xml:space="preserve">9. Le fonds justifie-t-il les actions envisagées (dans les questions 7 et 8) par la recherche d'additionnalité? </t>
    </r>
    <r>
      <rPr>
        <b/>
        <sz val="9"/>
        <color rgb="FFF53369"/>
        <rFont val="Montserrat"/>
      </rPr>
      <t>(QUESTION QUALIFIANTE)</t>
    </r>
  </si>
  <si>
    <r>
      <t xml:space="preserve">16. Quelles actions le fonds met-il en place pour maîtriser les externalités négatives associées à ses investissements (au-delà des objectifs de transformation durable du fonds) ? </t>
    </r>
    <r>
      <rPr>
        <b/>
        <sz val="9"/>
        <color rgb="FFF53369"/>
        <rFont val="Montserrat"/>
      </rPr>
      <t>(QUESTION QUALIFIANTE)</t>
    </r>
  </si>
  <si>
    <r>
      <t xml:space="preserve">20. Un suivi des évolutions relatives (à des objectifs spécifiques fixés ex ante par le fonds) des performances extra-financières des émetteurs durant la période de détention par le fonds est-il réalisé ? </t>
    </r>
    <r>
      <rPr>
        <b/>
        <sz val="9"/>
        <color rgb="FFF53369"/>
        <rFont val="Montserrat"/>
      </rPr>
      <t>(QUESTION QUALIFIANTE)</t>
    </r>
  </si>
  <si>
    <r>
      <t xml:space="preserve">23. Comment le suivi des externalités négatives (au-delà des objectifs de transformation durable du fonds) des émetteurs est-il réalisé ? </t>
    </r>
    <r>
      <rPr>
        <b/>
        <sz val="9"/>
        <color rgb="FFF53369"/>
        <rFont val="Montserrat"/>
      </rPr>
      <t>(QUESTION QUALIFIANTE)</t>
    </r>
  </si>
  <si>
    <r>
      <t xml:space="preserve">24. Un processus de contrôle interne ou externe de la stratégie de transformation durable et de ses résultats existe-t-il ? </t>
    </r>
    <r>
      <rPr>
        <b/>
        <sz val="9"/>
        <color rgb="FFF53369"/>
        <rFont val="Montserrat"/>
      </rPr>
      <t>(QUESTION QUALIFIANTE EN 2025)</t>
    </r>
  </si>
  <si>
    <r>
      <t xml:space="preserve">25. Dans quelle mesure les résultats absolus (i.e., progression ou régression) observés au niveau des émetteurs correspondent-ils aux objectifs de transformation durable visés par le fonds ? </t>
    </r>
    <r>
      <rPr>
        <b/>
        <sz val="9"/>
        <color rgb="FFF53369"/>
        <rFont val="Montserrat"/>
      </rPr>
      <t>(QUESTION QUALIFIANTE</t>
    </r>
    <r>
      <rPr>
        <b/>
        <sz val="9"/>
        <rFont val="Montserrat"/>
      </rPr>
      <t>)</t>
    </r>
  </si>
  <si>
    <r>
      <t xml:space="preserve">32. La rémunération des gérants du fonds ou de la société de gestion est-elle dépendante des performances du fonds en matière de transformation durable ? </t>
    </r>
    <r>
      <rPr>
        <b/>
        <sz val="9"/>
        <color rgb="FFF53369"/>
        <rFont val="Montserrat"/>
      </rPr>
      <t>(QUESTION QUALIFIANTE EN 2025)</t>
    </r>
  </si>
  <si>
    <t>Théorie du changement (Max. = 30)</t>
  </si>
  <si>
    <t>Suivi des résultats (Max. = 30)</t>
  </si>
  <si>
    <t>Communication et crédibilité (Max. = 10)</t>
  </si>
  <si>
    <t>Bonus (Max.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</si>
</sst>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6" x14ac:knownFonts="1">
    <font>
      <sz val="11"/>
      <color theme="1"/>
      <name val="Calibri"/>
      <family val="2"/>
      <scheme val="minor"/>
    </font>
    <font>
      <b/>
      <sz val="9"/>
      <color rgb="FF14233C"/>
      <name val="Montserrat"/>
      <family val="3"/>
    </font>
    <font>
      <sz val="9"/>
      <color rgb="FF14233C"/>
      <name val="Montserrat"/>
      <family val="3"/>
    </font>
    <font>
      <sz val="9"/>
      <color theme="0"/>
      <name val="Montserrat"/>
      <family val="3"/>
    </font>
    <font>
      <b/>
      <sz val="9"/>
      <color theme="0"/>
      <name val="Montserrat"/>
      <family val="3"/>
    </font>
    <font>
      <b/>
      <u/>
      <sz val="9"/>
      <color rgb="FF14233C"/>
      <name val="Montserrat"/>
      <family val="3"/>
    </font>
    <font>
      <b/>
      <u/>
      <sz val="9"/>
      <color theme="0"/>
      <name val="Montserrat"/>
      <family val="3"/>
    </font>
    <font>
      <strike/>
      <sz val="9"/>
      <color rgb="FF14233C"/>
      <name val="Montserrat"/>
      <family val="3"/>
    </font>
    <font>
      <b/>
      <sz val="10"/>
      <color rgb="FF14233C"/>
      <name val="Montserrat"/>
      <family val="3"/>
    </font>
    <font>
      <sz val="10"/>
      <color rgb="FF14233C"/>
      <name val="Montserrat"/>
      <family val="3"/>
    </font>
    <font>
      <b/>
      <sz val="10"/>
      <color theme="0"/>
      <name val="Montserrat"/>
      <family val="3"/>
    </font>
    <font>
      <sz val="10"/>
      <color theme="0"/>
      <name val="Montserrat"/>
      <family val="3"/>
    </font>
    <font>
      <b/>
      <sz val="14"/>
      <color rgb="FF02305D"/>
      <name val="Montserrat"/>
      <family val="3"/>
    </font>
    <font>
      <b/>
      <sz val="14"/>
      <color rgb="FFF53369"/>
      <name val="Montserrat"/>
      <family val="3"/>
    </font>
    <font>
      <sz val="9"/>
      <color rgb="FF02305D"/>
      <name val="Montserrat"/>
      <family val="3"/>
    </font>
    <font>
      <b/>
      <sz val="9"/>
      <color rgb="FF02305D"/>
      <name val="Montserrat"/>
      <family val="3"/>
    </font>
    <font>
      <b/>
      <u/>
      <sz val="9"/>
      <color rgb="FF02305D"/>
      <name val="Montserrat"/>
      <family val="3"/>
    </font>
    <font>
      <b/>
      <sz val="9"/>
      <name val="Montserrat"/>
    </font>
    <font>
      <b/>
      <sz val="10"/>
      <color theme="0"/>
      <name val="Montserrat"/>
    </font>
    <font>
      <b/>
      <sz val="9"/>
      <color theme="0"/>
      <name val="Montserrat"/>
    </font>
    <font>
      <b/>
      <sz val="9"/>
      <color rgb="FF02305D"/>
      <name val="Montserrat"/>
    </font>
    <font>
      <b/>
      <i/>
      <sz val="9"/>
      <name val="Montserrat"/>
    </font>
    <font>
      <b/>
      <sz val="9"/>
      <color rgb="FF14233C"/>
      <name val="Montserrat"/>
    </font>
    <font>
      <b/>
      <i/>
      <sz val="9"/>
      <color rgb="FF14233C"/>
      <name val="Montserrat"/>
    </font>
    <font>
      <i/>
      <sz val="9"/>
      <color rgb="FF14233C"/>
      <name val="Montserrat"/>
    </font>
    <font>
      <b/>
      <sz val="9"/>
      <color rgb="FFF53369"/>
      <name val="Montserrat"/>
    </font>
  </fonts>
  <fills count="12">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6DD6C3"/>
        <bgColor indexed="64"/>
      </patternFill>
    </fill>
    <fill>
      <patternFill patternType="solid">
        <fgColor rgb="FFB1E9DF"/>
        <bgColor indexed="64"/>
      </patternFill>
    </fill>
    <fill>
      <patternFill patternType="solid">
        <fgColor rgb="FF02305D"/>
        <bgColor indexed="64"/>
      </patternFill>
    </fill>
    <fill>
      <patternFill patternType="solid">
        <fgColor rgb="FF416486"/>
        <bgColor indexed="64"/>
      </patternFill>
    </fill>
    <fill>
      <patternFill patternType="solid">
        <fgColor rgb="FF9AACBE"/>
        <bgColor indexed="64"/>
      </patternFill>
    </fill>
    <fill>
      <patternFill patternType="solid">
        <fgColor rgb="FFF53369"/>
        <bgColor indexed="64"/>
      </patternFill>
    </fill>
    <fill>
      <patternFill patternType="solid">
        <fgColor rgb="FFFFDE99"/>
        <bgColor indexed="64"/>
      </patternFill>
    </fill>
    <fill>
      <patternFill patternType="gray0625">
        <bgColor theme="0"/>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0" fillId="0" borderId="2" xfId="0" applyBorder="1"/>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2"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0" borderId="0" xfId="0" applyFont="1" applyAlignment="1">
      <alignment vertical="center" wrapText="1"/>
    </xf>
    <xf numFmtId="0" fontId="2" fillId="0" borderId="2" xfId="0" applyFont="1" applyBorder="1" applyAlignment="1" applyProtection="1">
      <alignment vertical="center" wrapText="1"/>
      <protection locked="0"/>
    </xf>
    <xf numFmtId="0" fontId="2" fillId="3" borderId="0" xfId="0" applyFont="1" applyFill="1" applyAlignment="1">
      <alignment vertical="center" wrapText="1"/>
    </xf>
    <xf numFmtId="0" fontId="1" fillId="3" borderId="0" xfId="0" applyFont="1" applyFill="1" applyAlignment="1">
      <alignment vertical="center" wrapText="1"/>
    </xf>
    <xf numFmtId="0" fontId="9"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10" fillId="6" borderId="0" xfId="0" applyFont="1" applyFill="1" applyAlignment="1">
      <alignment horizontal="center" vertical="center" wrapText="1"/>
    </xf>
    <xf numFmtId="0" fontId="11" fillId="6" borderId="0" xfId="0" applyFont="1" applyFill="1" applyAlignment="1">
      <alignment vertical="center" wrapText="1"/>
    </xf>
    <xf numFmtId="0" fontId="3" fillId="7" borderId="0" xfId="0" applyFont="1" applyFill="1" applyAlignment="1">
      <alignment vertical="center" wrapText="1"/>
    </xf>
    <xf numFmtId="0" fontId="4" fillId="7" borderId="0" xfId="0" applyFont="1" applyFill="1" applyAlignment="1">
      <alignment horizontal="center" vertical="center" wrapText="1"/>
    </xf>
    <xf numFmtId="164" fontId="4" fillId="7" borderId="0" xfId="0" applyNumberFormat="1" applyFont="1" applyFill="1" applyAlignment="1">
      <alignment horizontal="center" vertical="center" wrapText="1"/>
    </xf>
    <xf numFmtId="0" fontId="2" fillId="8" borderId="0" xfId="0" applyFont="1" applyFill="1" applyAlignment="1">
      <alignment horizontal="left" vertical="center" wrapText="1"/>
    </xf>
    <xf numFmtId="0" fontId="2" fillId="8" borderId="0" xfId="0" applyFont="1" applyFill="1" applyAlignment="1">
      <alignment vertical="center" wrapText="1"/>
    </xf>
    <xf numFmtId="0" fontId="5" fillId="8" borderId="0" xfId="0" applyFont="1" applyFill="1" applyAlignment="1">
      <alignment horizontal="center" vertical="center" wrapText="1"/>
    </xf>
    <xf numFmtId="164" fontId="1" fillId="8" borderId="0" xfId="0" applyNumberFormat="1" applyFont="1" applyFill="1" applyAlignment="1">
      <alignment horizontal="center" vertical="center" wrapText="1"/>
    </xf>
    <xf numFmtId="0" fontId="5" fillId="2" borderId="0" xfId="0" applyFont="1" applyFill="1" applyAlignment="1">
      <alignment horizontal="center" vertical="center" wrapText="1"/>
    </xf>
    <xf numFmtId="4" fontId="1" fillId="2" borderId="0" xfId="0" applyNumberFormat="1" applyFont="1" applyFill="1" applyAlignment="1">
      <alignment vertical="center" wrapText="1"/>
    </xf>
    <xf numFmtId="165" fontId="1" fillId="2" borderId="0" xfId="0" applyNumberFormat="1" applyFont="1" applyFill="1" applyAlignment="1">
      <alignment horizontal="lef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4" fontId="2" fillId="2" borderId="0" xfId="0" applyNumberFormat="1" applyFont="1" applyFill="1" applyAlignment="1">
      <alignment vertical="center" wrapText="1"/>
    </xf>
    <xf numFmtId="164" fontId="2" fillId="2" borderId="0" xfId="0" applyNumberFormat="1" applyFont="1" applyFill="1" applyAlignment="1">
      <alignment horizontal="left" vertical="center" wrapText="1"/>
    </xf>
    <xf numFmtId="0" fontId="2" fillId="0" borderId="0" xfId="0" applyFont="1" applyAlignment="1">
      <alignment horizontal="left" vertical="center" wrapText="1"/>
    </xf>
    <xf numFmtId="4" fontId="2" fillId="0" borderId="0" xfId="0" applyNumberFormat="1" applyFont="1" applyAlignment="1">
      <alignment vertical="center" wrapText="1"/>
    </xf>
    <xf numFmtId="164" fontId="2" fillId="0" borderId="0" xfId="0" applyNumberFormat="1" applyFont="1" applyAlignment="1">
      <alignment horizontal="left" vertical="center" wrapText="1"/>
    </xf>
    <xf numFmtId="0" fontId="2" fillId="10" borderId="0" xfId="0" applyFont="1" applyFill="1" applyAlignment="1">
      <alignment horizontal="left" vertical="center" wrapText="1"/>
    </xf>
    <xf numFmtId="0" fontId="6" fillId="7" borderId="0" xfId="0" applyFont="1" applyFill="1" applyAlignment="1">
      <alignment horizontal="center" vertical="center" wrapText="1"/>
    </xf>
    <xf numFmtId="164" fontId="1" fillId="2" borderId="0" xfId="0" applyNumberFormat="1" applyFont="1" applyFill="1" applyAlignment="1">
      <alignment horizontal="left" vertical="center" wrapText="1"/>
    </xf>
    <xf numFmtId="0" fontId="2" fillId="4" borderId="0" xfId="0" applyFont="1" applyFill="1" applyAlignment="1">
      <alignment horizontal="center" vertical="center" wrapText="1"/>
    </xf>
    <xf numFmtId="0" fontId="7" fillId="4" borderId="0" xfId="0" applyFont="1" applyFill="1" applyAlignment="1">
      <alignment horizontal="center" vertical="center" wrapText="1"/>
    </xf>
    <xf numFmtId="0" fontId="2" fillId="2" borderId="0" xfId="0" applyFont="1" applyFill="1" applyAlignment="1">
      <alignment horizontal="righ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10" borderId="0" xfId="0" applyFont="1" applyFill="1" applyAlignment="1">
      <alignment vertical="center" wrapText="1"/>
    </xf>
    <xf numFmtId="0" fontId="2" fillId="10" borderId="0" xfId="0" applyFont="1" applyFill="1" applyAlignment="1">
      <alignment horizontal="center" vertical="center" wrapText="1"/>
    </xf>
    <xf numFmtId="0" fontId="2" fillId="0" borderId="0" xfId="0" applyFont="1" applyAlignment="1">
      <alignment horizontal="center" vertical="center" wrapText="1"/>
    </xf>
    <xf numFmtId="0" fontId="4" fillId="7" borderId="0" xfId="0" applyFont="1" applyFill="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2" fillId="2" borderId="4" xfId="0" applyFont="1" applyFill="1" applyBorder="1" applyAlignment="1">
      <alignment vertical="center" wrapText="1"/>
    </xf>
    <xf numFmtId="0" fontId="1" fillId="2" borderId="7" xfId="0" applyFont="1" applyFill="1" applyBorder="1" applyAlignment="1">
      <alignment vertical="center" wrapText="1"/>
    </xf>
    <xf numFmtId="0" fontId="1" fillId="2" borderId="1" xfId="0" applyFont="1" applyFill="1" applyBorder="1" applyAlignment="1">
      <alignment vertical="center" wrapText="1"/>
    </xf>
    <xf numFmtId="0" fontId="1" fillId="2" borderId="8" xfId="0" applyFont="1" applyFill="1" applyBorder="1" applyAlignment="1">
      <alignment vertical="center" wrapText="1"/>
    </xf>
    <xf numFmtId="164" fontId="1" fillId="2" borderId="8" xfId="0" applyNumberFormat="1"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2" borderId="6" xfId="0" applyFont="1" applyFill="1" applyBorder="1" applyAlignment="1">
      <alignment vertical="center" wrapText="1"/>
    </xf>
    <xf numFmtId="0" fontId="1" fillId="2" borderId="9" xfId="0" applyFont="1" applyFill="1" applyBorder="1" applyAlignment="1">
      <alignment vertical="center" wrapText="1"/>
    </xf>
    <xf numFmtId="0" fontId="15" fillId="8" borderId="0" xfId="0" applyFont="1" applyFill="1" applyAlignment="1">
      <alignment horizontal="center" vertical="center" wrapText="1"/>
    </xf>
    <xf numFmtId="0" fontId="14" fillId="8" borderId="0" xfId="0" applyFont="1" applyFill="1" applyAlignment="1">
      <alignment vertical="center" wrapText="1"/>
    </xf>
    <xf numFmtId="0" fontId="16" fillId="8" borderId="0" xfId="0" applyFont="1" applyFill="1" applyAlignment="1">
      <alignment horizontal="center" vertical="center" wrapText="1"/>
    </xf>
    <xf numFmtId="164" fontId="15" fillId="8" borderId="0" xfId="0" applyNumberFormat="1" applyFont="1" applyFill="1" applyAlignment="1">
      <alignment horizontal="center" vertical="center" wrapText="1"/>
    </xf>
    <xf numFmtId="0" fontId="17" fillId="2" borderId="0" xfId="0" applyFont="1" applyFill="1" applyAlignment="1">
      <alignment vertical="center" wrapText="1"/>
    </xf>
    <xf numFmtId="0" fontId="17" fillId="2" borderId="0" xfId="0" applyFont="1" applyFill="1" applyAlignment="1">
      <alignment horizontal="center" vertical="center" wrapText="1"/>
    </xf>
    <xf numFmtId="0" fontId="18" fillId="6" borderId="0" xfId="0" applyFont="1" applyFill="1" applyAlignment="1">
      <alignment horizontal="left" vertical="center" wrapText="1"/>
    </xf>
    <xf numFmtId="0" fontId="19" fillId="7" borderId="0" xfId="0" applyFont="1" applyFill="1" applyAlignment="1">
      <alignment vertical="center" wrapText="1"/>
    </xf>
    <xf numFmtId="0" fontId="17" fillId="8" borderId="0" xfId="0" applyFont="1" applyFill="1" applyAlignment="1">
      <alignment vertical="center" wrapText="1"/>
    </xf>
    <xf numFmtId="0" fontId="17" fillId="4" borderId="0" xfId="0" applyFont="1" applyFill="1" applyAlignment="1">
      <alignment vertical="center" wrapText="1"/>
    </xf>
    <xf numFmtId="0" fontId="17" fillId="0" borderId="0" xfId="0" applyFont="1" applyAlignment="1">
      <alignment vertical="center" wrapText="1"/>
    </xf>
    <xf numFmtId="0" fontId="20" fillId="8" borderId="0" xfId="0" applyFont="1" applyFill="1" applyAlignment="1">
      <alignment horizontal="left" vertical="center" wrapText="1"/>
    </xf>
    <xf numFmtId="0" fontId="17" fillId="5" borderId="0" xfId="0" applyFont="1" applyFill="1" applyAlignment="1">
      <alignment vertical="center" wrapText="1"/>
    </xf>
    <xf numFmtId="0" fontId="22" fillId="8" borderId="0" xfId="0" applyFont="1" applyFill="1" applyAlignment="1">
      <alignment horizontal="left" vertical="center" wrapText="1"/>
    </xf>
    <xf numFmtId="0" fontId="19" fillId="7" borderId="0" xfId="0" applyFont="1" applyFill="1" applyAlignment="1">
      <alignment horizontal="left" vertical="center" wrapText="1"/>
    </xf>
    <xf numFmtId="4" fontId="2" fillId="4" borderId="11" xfId="0" applyNumberFormat="1" applyFont="1" applyFill="1" applyBorder="1" applyAlignment="1">
      <alignment vertical="center" wrapText="1"/>
    </xf>
    <xf numFmtId="164" fontId="2" fillId="4" borderId="12" xfId="0" applyNumberFormat="1" applyFont="1" applyFill="1" applyBorder="1" applyAlignment="1">
      <alignment horizontal="left" vertical="center" wrapText="1"/>
    </xf>
    <xf numFmtId="4" fontId="2" fillId="5" borderId="11" xfId="0" applyNumberFormat="1" applyFont="1" applyFill="1" applyBorder="1" applyAlignment="1">
      <alignment vertical="center" wrapText="1"/>
    </xf>
    <xf numFmtId="0" fontId="2" fillId="5" borderId="12" xfId="0" applyFont="1" applyFill="1" applyBorder="1" applyAlignment="1">
      <alignment vertical="center" wrapText="1"/>
    </xf>
    <xf numFmtId="0" fontId="2" fillId="4" borderId="12" xfId="0" applyFont="1" applyFill="1" applyBorder="1" applyAlignment="1">
      <alignment vertical="center" wrapText="1"/>
    </xf>
    <xf numFmtId="164" fontId="2" fillId="5" borderId="12" xfId="0" applyNumberFormat="1"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164" fontId="4" fillId="7" borderId="15" xfId="0" applyNumberFormat="1" applyFont="1" applyFill="1" applyBorder="1" applyAlignment="1">
      <alignment vertical="center" wrapText="1"/>
    </xf>
    <xf numFmtId="0" fontId="2" fillId="11" borderId="10" xfId="0" applyFont="1" applyFill="1" applyBorder="1" applyAlignment="1" applyProtection="1">
      <alignment vertical="center" wrapText="1"/>
      <protection locked="0"/>
    </xf>
    <xf numFmtId="0" fontId="2" fillId="11" borderId="10" xfId="0" applyFont="1" applyFill="1" applyBorder="1" applyAlignment="1" applyProtection="1">
      <alignment horizontal="center" vertical="center" wrapText="1"/>
      <protection locked="0"/>
    </xf>
    <xf numFmtId="0" fontId="2" fillId="11" borderId="10"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2" fillId="2" borderId="0" xfId="0" applyFont="1" applyFill="1" applyAlignment="1">
      <alignment horizontal="left" vertical="center" wrapText="1"/>
    </xf>
    <xf numFmtId="0" fontId="18" fillId="6" borderId="0" xfId="0" applyFont="1" applyFill="1" applyAlignment="1">
      <alignment horizontal="left" vertical="center" wrapText="1"/>
    </xf>
    <xf numFmtId="0" fontId="10" fillId="6" borderId="0" xfId="0" applyFont="1" applyFill="1" applyAlignment="1">
      <alignment vertical="center" wrapText="1"/>
    </xf>
    <xf numFmtId="0" fontId="11" fillId="6" borderId="0" xfId="0" applyFont="1" applyFill="1" applyAlignment="1">
      <alignment vertical="center" wrapText="1"/>
    </xf>
    <xf numFmtId="0" fontId="17" fillId="2" borderId="0" xfId="0" applyFont="1" applyFill="1" applyAlignment="1">
      <alignment horizontal="center" vertical="center" wrapText="1"/>
    </xf>
    <xf numFmtId="0" fontId="9" fillId="2" borderId="0" xfId="0" applyFont="1" applyFill="1" applyAlignment="1">
      <alignment horizontal="left" vertical="center" wrapText="1"/>
    </xf>
    <xf numFmtId="0" fontId="2" fillId="4" borderId="0" xfId="0" applyFont="1" applyFill="1" applyAlignment="1">
      <alignment horizontal="center" vertical="center" wrapText="1"/>
    </xf>
    <xf numFmtId="0" fontId="2" fillId="4" borderId="0" xfId="0" applyFont="1" applyFill="1" applyAlignment="1">
      <alignment horizontal="right" vertical="center" wrapText="1"/>
    </xf>
    <xf numFmtId="0" fontId="8" fillId="9" borderId="0" xfId="0" applyFont="1" applyFill="1" applyAlignment="1">
      <alignment horizontal="center" vertical="center" wrapText="1"/>
    </xf>
    <xf numFmtId="0" fontId="17" fillId="4" borderId="0" xfId="0" applyFont="1" applyFill="1" applyAlignment="1">
      <alignment horizontal="left" vertical="center" wrapText="1"/>
    </xf>
    <xf numFmtId="0" fontId="10" fillId="6" borderId="0" xfId="0" applyFont="1" applyFill="1" applyAlignment="1">
      <alignment horizontal="center" vertical="center" wrapText="1"/>
    </xf>
    <xf numFmtId="164" fontId="2" fillId="4" borderId="7" xfId="0" applyNumberFormat="1" applyFont="1" applyFill="1" applyBorder="1" applyAlignment="1">
      <alignment horizontal="left" vertical="center" wrapText="1"/>
    </xf>
    <xf numFmtId="164" fontId="2" fillId="4" borderId="8" xfId="0" applyNumberFormat="1" applyFont="1" applyFill="1" applyBorder="1" applyAlignment="1">
      <alignment horizontal="left" vertical="center" wrapText="1"/>
    </xf>
    <xf numFmtId="164" fontId="2" fillId="4" borderId="9" xfId="0" applyNumberFormat="1" applyFont="1" applyFill="1" applyBorder="1" applyAlignment="1">
      <alignment horizontal="left" vertical="center" wrapText="1"/>
    </xf>
    <xf numFmtId="0" fontId="2" fillId="2" borderId="2"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right" vertical="center" wrapText="1"/>
      <protection locked="0"/>
    </xf>
    <xf numFmtId="0" fontId="2" fillId="11" borderId="1" xfId="0" applyFont="1" applyFill="1" applyBorder="1" applyAlignment="1" applyProtection="1">
      <alignment horizontal="right" vertical="center" wrapText="1"/>
      <protection locked="0"/>
    </xf>
    <xf numFmtId="0" fontId="2" fillId="11" borderId="5" xfId="0" applyFont="1" applyFill="1" applyBorder="1" applyAlignment="1" applyProtection="1">
      <alignment horizontal="right" vertical="center" wrapText="1"/>
      <protection locked="0"/>
    </xf>
    <xf numFmtId="4" fontId="2" fillId="4" borderId="4" xfId="0" applyNumberFormat="1" applyFont="1" applyFill="1" applyBorder="1" applyAlignment="1">
      <alignment horizontal="right" vertical="center" wrapText="1"/>
    </xf>
    <xf numFmtId="4" fontId="2" fillId="4" borderId="0" xfId="0" applyNumberFormat="1" applyFont="1" applyFill="1" applyAlignment="1">
      <alignment horizontal="right" vertical="center" wrapText="1"/>
    </xf>
    <xf numFmtId="4" fontId="2" fillId="4" borderId="6"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B1E9DF"/>
      <color rgb="FFFFDE99"/>
      <color rgb="FFF53369"/>
      <color rgb="FF02305D"/>
      <color rgb="FF416486"/>
      <color rgb="FFFFC240"/>
      <color rgb="FFFFAB00"/>
      <color rgb="FF6DD6C3"/>
      <color rgb="FF9AACBE"/>
      <color rgb="FFF766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30"/>
  <sheetViews>
    <sheetView showGridLines="0" tabSelected="1" zoomScale="101" workbookViewId="0">
      <pane xSplit="1" ySplit="8" topLeftCell="E59" activePane="bottomRight" state="frozen"/>
      <selection activeCell="A5" sqref="A5"/>
      <selection pane="topRight" activeCell="B5" sqref="B5"/>
      <selection pane="bottomLeft" activeCell="A9" sqref="A9"/>
      <selection pane="bottomRight" activeCell="J69" sqref="J69"/>
    </sheetView>
  </sheetViews>
  <sheetFormatPr baseColWidth="10" defaultColWidth="11.453125" defaultRowHeight="14" outlineLevelCol="1" x14ac:dyDescent="0.35"/>
  <cols>
    <col min="1" max="1" width="35.7265625" style="61" customWidth="1"/>
    <col min="2" max="2" width="31.54296875" style="2" customWidth="1" outlineLevel="1"/>
    <col min="3" max="3" width="34.7265625" style="2" customWidth="1" outlineLevel="1"/>
    <col min="4" max="4" width="33.90625" style="2" customWidth="1" outlineLevel="1"/>
    <col min="5" max="5" width="33.26953125" style="2" customWidth="1" outlineLevel="1"/>
    <col min="6" max="6" width="9.90625" style="2" customWidth="1" outlineLevel="1"/>
    <col min="7" max="7" width="3" style="2" customWidth="1" outlineLevel="1"/>
    <col min="8" max="8" width="10.54296875" style="2" customWidth="1"/>
    <col min="9" max="9" width="3.1796875" style="2" customWidth="1"/>
    <col min="10" max="10" width="26" style="2" customWidth="1"/>
    <col min="11" max="11" width="17.81640625" style="2" customWidth="1"/>
    <col min="12" max="12" width="12" style="2" customWidth="1"/>
    <col min="13" max="13" width="4.453125" style="2" customWidth="1"/>
    <col min="14" max="14" width="32.453125" style="2" customWidth="1"/>
    <col min="15" max="97" width="11.453125" style="2"/>
    <col min="98" max="98" width="3.7265625" style="2" customWidth="1"/>
    <col min="99" max="105" width="11.453125" style="2" hidden="1" customWidth="1"/>
    <col min="106" max="16384" width="11.453125" style="2"/>
  </cols>
  <sheetData>
    <row r="1" spans="1:14" ht="23" customHeight="1" x14ac:dyDescent="0.35">
      <c r="B1" s="84"/>
      <c r="C1" s="84"/>
      <c r="D1" s="84"/>
      <c r="E1" s="3"/>
      <c r="F1" s="3"/>
      <c r="G1" s="12"/>
      <c r="J1" s="85"/>
      <c r="K1" s="85"/>
      <c r="L1" s="85"/>
    </row>
    <row r="2" spans="1:14" ht="35" customHeight="1" x14ac:dyDescent="0.35">
      <c r="A2" s="90" t="e" vm="1">
        <v>#VALUE!</v>
      </c>
      <c r="B2" s="14"/>
      <c r="C2" s="14"/>
      <c r="D2" s="91" t="s">
        <v>155</v>
      </c>
      <c r="E2" s="91"/>
      <c r="F2" s="14"/>
      <c r="G2" s="14"/>
      <c r="H2" s="14"/>
      <c r="I2" s="14"/>
      <c r="J2" s="14"/>
      <c r="K2" s="14"/>
      <c r="L2" s="14"/>
    </row>
    <row r="3" spans="1:14" ht="38.5" customHeight="1" x14ac:dyDescent="0.35">
      <c r="A3" s="90"/>
      <c r="B3" s="86" t="s">
        <v>152</v>
      </c>
      <c r="C3" s="86"/>
      <c r="D3" s="91"/>
      <c r="E3" s="91"/>
      <c r="F3" s="14"/>
      <c r="G3" s="14"/>
    </row>
    <row r="4" spans="1:14" ht="26.5" customHeight="1" x14ac:dyDescent="0.35"/>
    <row r="5" spans="1:14" s="10" customFormat="1" ht="55.5" customHeight="1" x14ac:dyDescent="0.35">
      <c r="A5" s="87" t="s">
        <v>0</v>
      </c>
      <c r="B5" s="96" t="s">
        <v>10</v>
      </c>
      <c r="C5" s="96"/>
      <c r="D5" s="96"/>
      <c r="E5" s="96"/>
      <c r="F5" s="15"/>
      <c r="G5" s="16"/>
      <c r="H5" s="96" t="s">
        <v>64</v>
      </c>
      <c r="I5" s="96"/>
      <c r="J5" s="96" t="s">
        <v>65</v>
      </c>
      <c r="K5" s="96" t="s">
        <v>66</v>
      </c>
      <c r="L5" s="88" t="s">
        <v>67</v>
      </c>
      <c r="N5" s="94" t="s">
        <v>11</v>
      </c>
    </row>
    <row r="6" spans="1:14" s="10" customFormat="1" ht="27.65" hidden="1" customHeight="1" thickBot="1" x14ac:dyDescent="0.4">
      <c r="A6" s="87"/>
      <c r="B6" s="15">
        <v>0</v>
      </c>
      <c r="C6" s="15">
        <v>1</v>
      </c>
      <c r="D6" s="15">
        <v>2</v>
      </c>
      <c r="E6" s="15">
        <v>3</v>
      </c>
      <c r="F6" s="15"/>
      <c r="G6" s="16"/>
      <c r="H6" s="96"/>
      <c r="I6" s="96"/>
      <c r="J6" s="96"/>
      <c r="K6" s="96"/>
      <c r="L6" s="89"/>
      <c r="N6" s="94"/>
    </row>
    <row r="7" spans="1:14" s="10" customFormat="1" ht="3.5" customHeight="1" x14ac:dyDescent="0.35">
      <c r="A7" s="63"/>
      <c r="B7" s="16"/>
      <c r="C7" s="16"/>
      <c r="D7" s="16"/>
      <c r="E7" s="16"/>
      <c r="F7" s="16"/>
      <c r="G7" s="16"/>
      <c r="H7" s="15"/>
      <c r="I7" s="15"/>
      <c r="J7" s="15"/>
      <c r="K7" s="15"/>
      <c r="L7" s="89"/>
    </row>
    <row r="8" spans="1:14" ht="23.65" customHeight="1" x14ac:dyDescent="0.35">
      <c r="A8" s="62"/>
      <c r="B8" s="13">
        <v>0</v>
      </c>
      <c r="C8" s="13">
        <v>1</v>
      </c>
      <c r="D8" s="13">
        <v>2</v>
      </c>
      <c r="E8" s="13">
        <v>3</v>
      </c>
    </row>
    <row r="9" spans="1:14" ht="19.5" customHeight="1" x14ac:dyDescent="0.35">
      <c r="A9" s="64" t="s">
        <v>1</v>
      </c>
      <c r="B9" s="18">
        <v>0</v>
      </c>
      <c r="C9" s="18">
        <v>1</v>
      </c>
      <c r="D9" s="18">
        <v>2</v>
      </c>
      <c r="E9" s="18">
        <v>3</v>
      </c>
      <c r="F9" s="17"/>
      <c r="G9" s="17"/>
      <c r="H9" s="17"/>
      <c r="I9" s="17"/>
      <c r="J9" s="18" t="s">
        <v>12</v>
      </c>
      <c r="K9" s="19">
        <f>K10+K28</f>
        <v>0</v>
      </c>
      <c r="L9" s="19">
        <f>L10+L28</f>
        <v>30</v>
      </c>
    </row>
    <row r="10" spans="1:14" ht="21.75" customHeight="1" x14ac:dyDescent="0.35">
      <c r="A10" s="65" t="s">
        <v>2</v>
      </c>
      <c r="B10" s="20"/>
      <c r="C10" s="20"/>
      <c r="D10" s="20"/>
      <c r="E10" s="21"/>
      <c r="F10" s="21"/>
      <c r="G10" s="21"/>
      <c r="H10" s="21"/>
      <c r="I10" s="21"/>
      <c r="J10" s="22" t="s">
        <v>13</v>
      </c>
      <c r="K10" s="23">
        <f>K12 + K14 +K16+K18+K22+K24</f>
        <v>0</v>
      </c>
      <c r="L10" s="23">
        <f>SUM(L12:L25)</f>
        <v>12</v>
      </c>
    </row>
    <row r="11" spans="1:14" ht="12" customHeight="1" x14ac:dyDescent="0.35">
      <c r="J11" s="24"/>
      <c r="K11" s="25"/>
      <c r="L11" s="26"/>
    </row>
    <row r="12" spans="1:14" ht="94.5" customHeight="1" x14ac:dyDescent="0.35">
      <c r="A12" s="66" t="s">
        <v>38</v>
      </c>
      <c r="B12" s="27" t="s">
        <v>39</v>
      </c>
      <c r="C12" s="27"/>
      <c r="D12" s="28" t="s">
        <v>40</v>
      </c>
      <c r="E12" s="27"/>
      <c r="F12" s="27"/>
      <c r="G12" s="28"/>
      <c r="H12" s="28">
        <v>1</v>
      </c>
      <c r="I12" s="28"/>
      <c r="J12" s="81"/>
      <c r="K12" s="72">
        <f>H12*J12</f>
        <v>0</v>
      </c>
      <c r="L12" s="73">
        <v>2</v>
      </c>
      <c r="N12" s="4"/>
    </row>
    <row r="13" spans="1:14" ht="12" customHeight="1" x14ac:dyDescent="0.35">
      <c r="J13" s="24"/>
      <c r="K13" s="25"/>
      <c r="L13" s="26"/>
    </row>
    <row r="14" spans="1:14" ht="102.75" customHeight="1" x14ac:dyDescent="0.35">
      <c r="A14" s="66" t="s">
        <v>74</v>
      </c>
      <c r="B14" s="28" t="s">
        <v>14</v>
      </c>
      <c r="C14" s="28" t="s">
        <v>77</v>
      </c>
      <c r="D14" s="27" t="s">
        <v>73</v>
      </c>
      <c r="E14" s="27"/>
      <c r="F14" s="27"/>
      <c r="G14" s="28"/>
      <c r="H14" s="28">
        <v>1</v>
      </c>
      <c r="I14" s="28"/>
      <c r="J14" s="81"/>
      <c r="K14" s="72">
        <f>H14*J14</f>
        <v>0</v>
      </c>
      <c r="L14" s="73">
        <v>2</v>
      </c>
      <c r="N14" s="4"/>
    </row>
    <row r="15" spans="1:14" ht="11.5" customHeight="1" x14ac:dyDescent="0.35">
      <c r="C15" s="14"/>
      <c r="D15" s="14"/>
      <c r="E15" s="14"/>
      <c r="F15" s="14"/>
      <c r="K15" s="29"/>
      <c r="L15" s="30"/>
    </row>
    <row r="16" spans="1:14" ht="72.75" customHeight="1" x14ac:dyDescent="0.35">
      <c r="A16" s="66" t="s">
        <v>78</v>
      </c>
      <c r="B16" s="28" t="s">
        <v>75</v>
      </c>
      <c r="C16" s="28" t="s">
        <v>76</v>
      </c>
      <c r="D16" s="28" t="s">
        <v>85</v>
      </c>
      <c r="E16" s="27"/>
      <c r="F16" s="27"/>
      <c r="G16" s="28"/>
      <c r="H16" s="28">
        <v>1</v>
      </c>
      <c r="I16" s="28"/>
      <c r="J16" s="81"/>
      <c r="K16" s="72">
        <f>H16*J16</f>
        <v>0</v>
      </c>
      <c r="L16" s="73">
        <v>2</v>
      </c>
      <c r="N16" s="4"/>
    </row>
    <row r="17" spans="1:14" ht="12" customHeight="1" x14ac:dyDescent="0.35">
      <c r="C17" s="14"/>
      <c r="D17" s="14"/>
      <c r="E17" s="14"/>
      <c r="F17" s="14"/>
      <c r="K17" s="29"/>
      <c r="L17" s="30"/>
    </row>
    <row r="18" spans="1:14" ht="154.5" customHeight="1" x14ac:dyDescent="0.35">
      <c r="A18" s="66" t="s">
        <v>3</v>
      </c>
      <c r="B18" s="28" t="s">
        <v>87</v>
      </c>
      <c r="C18" s="27" t="s">
        <v>88</v>
      </c>
      <c r="D18" s="27" t="s">
        <v>89</v>
      </c>
      <c r="E18" s="27"/>
      <c r="F18" s="27"/>
      <c r="G18" s="28"/>
      <c r="H18" s="28">
        <v>1</v>
      </c>
      <c r="I18" s="28"/>
      <c r="J18" s="81"/>
      <c r="K18" s="72">
        <f>H18*J18</f>
        <v>0</v>
      </c>
      <c r="L18" s="73">
        <v>2</v>
      </c>
      <c r="N18" s="4"/>
    </row>
    <row r="19" spans="1:14" s="6" customFormat="1" ht="14.5" customHeight="1" x14ac:dyDescent="0.35">
      <c r="A19" s="67"/>
      <c r="C19" s="31"/>
      <c r="D19" s="31"/>
      <c r="E19" s="31"/>
      <c r="F19" s="31"/>
      <c r="K19" s="32"/>
      <c r="L19" s="33"/>
    </row>
    <row r="20" spans="1:14" s="6" customFormat="1" ht="104.5" customHeight="1" x14ac:dyDescent="0.35">
      <c r="A20" s="69" t="s">
        <v>142</v>
      </c>
      <c r="B20" s="41" t="s">
        <v>24</v>
      </c>
      <c r="C20" s="40" t="s">
        <v>98</v>
      </c>
      <c r="D20" s="40" t="s">
        <v>99</v>
      </c>
      <c r="E20" s="40"/>
      <c r="F20" s="40"/>
      <c r="G20" s="41"/>
      <c r="H20" s="41">
        <v>0</v>
      </c>
      <c r="I20" s="41"/>
      <c r="J20" s="81"/>
      <c r="K20" s="74">
        <f>H20*J20</f>
        <v>0</v>
      </c>
      <c r="L20" s="77"/>
      <c r="N20" s="7"/>
    </row>
    <row r="21" spans="1:14" x14ac:dyDescent="0.35">
      <c r="C21" s="14"/>
      <c r="D21" s="14"/>
      <c r="E21" s="14"/>
      <c r="F21" s="14"/>
      <c r="K21" s="29"/>
      <c r="L21" s="30"/>
    </row>
    <row r="22" spans="1:14" ht="112" x14ac:dyDescent="0.35">
      <c r="A22" s="66" t="s">
        <v>203</v>
      </c>
      <c r="B22" s="27" t="s">
        <v>90</v>
      </c>
      <c r="C22" s="27"/>
      <c r="D22" s="34" t="s">
        <v>141</v>
      </c>
      <c r="E22" s="27"/>
      <c r="F22" s="27"/>
      <c r="G22" s="28"/>
      <c r="H22" s="28">
        <v>1</v>
      </c>
      <c r="I22" s="28"/>
      <c r="J22" s="81"/>
      <c r="K22" s="72">
        <f>H22*J22</f>
        <v>0</v>
      </c>
      <c r="L22" s="73">
        <v>2</v>
      </c>
      <c r="N22" s="4"/>
    </row>
    <row r="23" spans="1:14" x14ac:dyDescent="0.35">
      <c r="C23" s="14"/>
      <c r="D23" s="14"/>
      <c r="E23" s="14"/>
      <c r="F23" s="14"/>
      <c r="K23" s="29"/>
      <c r="L23" s="30"/>
    </row>
    <row r="24" spans="1:14" ht="98" x14ac:dyDescent="0.35">
      <c r="A24" s="66" t="s">
        <v>204</v>
      </c>
      <c r="B24" s="27" t="s">
        <v>151</v>
      </c>
      <c r="C24" s="28"/>
      <c r="D24" s="34" t="s">
        <v>150</v>
      </c>
      <c r="E24" s="27"/>
      <c r="F24" s="27"/>
      <c r="G24" s="28"/>
      <c r="H24" s="28">
        <v>1</v>
      </c>
      <c r="I24" s="28"/>
      <c r="J24" s="81"/>
      <c r="K24" s="72">
        <f>H24*J24</f>
        <v>0</v>
      </c>
      <c r="L24" s="73">
        <v>2</v>
      </c>
      <c r="N24" s="4"/>
    </row>
    <row r="25" spans="1:14" x14ac:dyDescent="0.35">
      <c r="C25" s="14"/>
      <c r="D25" s="14"/>
      <c r="E25" s="14"/>
      <c r="F25" s="14"/>
      <c r="K25" s="29"/>
    </row>
    <row r="27" spans="1:14" ht="11.15" customHeight="1" x14ac:dyDescent="0.35">
      <c r="B27" s="14"/>
      <c r="D27" s="14"/>
      <c r="E27" s="14"/>
      <c r="F27" s="14"/>
      <c r="K27" s="29"/>
      <c r="L27" s="30"/>
    </row>
    <row r="28" spans="1:14" ht="52" customHeight="1" x14ac:dyDescent="0.35">
      <c r="A28" s="68" t="s">
        <v>137</v>
      </c>
      <c r="B28" s="57">
        <v>0</v>
      </c>
      <c r="C28" s="57">
        <v>1</v>
      </c>
      <c r="D28" s="57">
        <v>2</v>
      </c>
      <c r="E28" s="57">
        <v>3</v>
      </c>
      <c r="F28" s="58"/>
      <c r="G28" s="58"/>
      <c r="H28" s="58"/>
      <c r="I28" s="58"/>
      <c r="J28" s="59" t="s">
        <v>16</v>
      </c>
      <c r="K28" s="60">
        <f>K30+K32+K41+K43+K45+K47+K49</f>
        <v>0</v>
      </c>
      <c r="L28" s="60">
        <f>SUM(L30:L49)</f>
        <v>18</v>
      </c>
    </row>
    <row r="29" spans="1:14" x14ac:dyDescent="0.35">
      <c r="J29" s="24"/>
      <c r="K29" s="25"/>
      <c r="L29" s="36"/>
    </row>
    <row r="30" spans="1:14" ht="80" customHeight="1" x14ac:dyDescent="0.35">
      <c r="A30" s="66" t="s">
        <v>206</v>
      </c>
      <c r="B30" s="27" t="s">
        <v>41</v>
      </c>
      <c r="C30" s="37" t="s">
        <v>61</v>
      </c>
      <c r="D30" s="34" t="s">
        <v>62</v>
      </c>
      <c r="E30" s="38" t="s">
        <v>15</v>
      </c>
      <c r="F30" s="38"/>
      <c r="G30" s="28"/>
      <c r="H30" s="28">
        <v>2</v>
      </c>
      <c r="I30" s="28"/>
      <c r="J30" s="81"/>
      <c r="K30" s="72">
        <f>H30*J30</f>
        <v>0</v>
      </c>
      <c r="L30" s="73">
        <v>4</v>
      </c>
      <c r="N30" s="4"/>
    </row>
    <row r="31" spans="1:14" ht="13.5" customHeight="1" x14ac:dyDescent="0.35">
      <c r="B31" s="14"/>
      <c r="D31" s="14"/>
      <c r="E31" s="14"/>
      <c r="F31" s="14"/>
      <c r="H31" s="39"/>
      <c r="K31" s="29"/>
    </row>
    <row r="32" spans="1:14" ht="25" customHeight="1" x14ac:dyDescent="0.35">
      <c r="A32" s="95" t="s">
        <v>153</v>
      </c>
      <c r="B32" s="92" t="s">
        <v>17</v>
      </c>
      <c r="C32" s="92" t="s">
        <v>42</v>
      </c>
      <c r="D32" s="92" t="s">
        <v>43</v>
      </c>
      <c r="E32" s="92" t="s">
        <v>44</v>
      </c>
      <c r="F32" s="37"/>
      <c r="G32" s="28"/>
      <c r="H32" s="93">
        <v>1</v>
      </c>
      <c r="I32" s="28"/>
      <c r="J32" s="101"/>
      <c r="K32" s="104">
        <f>H32*J32</f>
        <v>0</v>
      </c>
      <c r="L32" s="97">
        <v>3</v>
      </c>
      <c r="N32" s="100"/>
    </row>
    <row r="33" spans="1:14" x14ac:dyDescent="0.35">
      <c r="A33" s="95"/>
      <c r="B33" s="92"/>
      <c r="C33" s="92"/>
      <c r="D33" s="92"/>
      <c r="E33" s="92"/>
      <c r="F33" s="37"/>
      <c r="G33" s="28"/>
      <c r="H33" s="93"/>
      <c r="I33" s="28"/>
      <c r="J33" s="102"/>
      <c r="K33" s="105"/>
      <c r="L33" s="98"/>
      <c r="N33" s="100"/>
    </row>
    <row r="34" spans="1:14" x14ac:dyDescent="0.35">
      <c r="A34" s="95"/>
      <c r="B34" s="92"/>
      <c r="C34" s="92"/>
      <c r="D34" s="92"/>
      <c r="E34" s="92"/>
      <c r="F34" s="37"/>
      <c r="G34" s="28"/>
      <c r="H34" s="93"/>
      <c r="I34" s="28"/>
      <c r="J34" s="102"/>
      <c r="K34" s="105"/>
      <c r="L34" s="98"/>
      <c r="N34" s="100"/>
    </row>
    <row r="35" spans="1:14" x14ac:dyDescent="0.35">
      <c r="A35" s="95"/>
      <c r="B35" s="92"/>
      <c r="C35" s="92"/>
      <c r="D35" s="92"/>
      <c r="E35" s="92"/>
      <c r="F35" s="37"/>
      <c r="G35" s="28"/>
      <c r="H35" s="93"/>
      <c r="I35" s="28"/>
      <c r="J35" s="102"/>
      <c r="K35" s="105"/>
      <c r="L35" s="98"/>
      <c r="N35" s="100"/>
    </row>
    <row r="36" spans="1:14" x14ac:dyDescent="0.35">
      <c r="A36" s="95"/>
      <c r="B36" s="92"/>
      <c r="C36" s="92"/>
      <c r="D36" s="92"/>
      <c r="E36" s="92"/>
      <c r="F36" s="37"/>
      <c r="G36" s="28"/>
      <c r="H36" s="93"/>
      <c r="I36" s="28"/>
      <c r="J36" s="102"/>
      <c r="K36" s="105"/>
      <c r="L36" s="98"/>
      <c r="N36" s="100"/>
    </row>
    <row r="37" spans="1:14" ht="114" customHeight="1" x14ac:dyDescent="0.35">
      <c r="A37" s="95"/>
      <c r="B37" s="92"/>
      <c r="C37" s="92"/>
      <c r="D37" s="92"/>
      <c r="E37" s="92"/>
      <c r="F37" s="37"/>
      <c r="G37" s="28"/>
      <c r="H37" s="93"/>
      <c r="I37" s="28"/>
      <c r="J37" s="103"/>
      <c r="K37" s="106"/>
      <c r="L37" s="99"/>
      <c r="N37" s="100"/>
    </row>
    <row r="38" spans="1:14" x14ac:dyDescent="0.35">
      <c r="B38" s="14"/>
      <c r="D38" s="14"/>
      <c r="E38" s="14"/>
      <c r="F38" s="14"/>
      <c r="K38" s="29"/>
    </row>
    <row r="39" spans="1:14" s="6" customFormat="1" ht="75" customHeight="1" x14ac:dyDescent="0.35">
      <c r="A39" s="69" t="s">
        <v>143</v>
      </c>
      <c r="B39" s="40" t="s">
        <v>45</v>
      </c>
      <c r="C39" s="41" t="s">
        <v>46</v>
      </c>
      <c r="D39" s="40" t="s">
        <v>47</v>
      </c>
      <c r="E39" s="40"/>
      <c r="F39" s="40"/>
      <c r="G39" s="41"/>
      <c r="H39" s="41">
        <v>0</v>
      </c>
      <c r="I39" s="41"/>
      <c r="J39" s="81"/>
      <c r="K39" s="74">
        <f>H39*J39</f>
        <v>0</v>
      </c>
      <c r="L39" s="75">
        <v>0</v>
      </c>
      <c r="N39" s="7"/>
    </row>
    <row r="40" spans="1:14" x14ac:dyDescent="0.35">
      <c r="B40" s="14"/>
      <c r="D40" s="14"/>
      <c r="E40" s="14"/>
      <c r="F40" s="14"/>
      <c r="K40" s="29"/>
    </row>
    <row r="41" spans="1:14" ht="90" customHeight="1" x14ac:dyDescent="0.35">
      <c r="A41" s="66" t="s">
        <v>207</v>
      </c>
      <c r="B41" s="27" t="s">
        <v>48</v>
      </c>
      <c r="C41" s="27"/>
      <c r="D41" s="34" t="s">
        <v>97</v>
      </c>
      <c r="E41" s="27"/>
      <c r="F41" s="27"/>
      <c r="G41" s="28"/>
      <c r="H41" s="28">
        <v>1</v>
      </c>
      <c r="I41" s="28"/>
      <c r="J41" s="81"/>
      <c r="K41" s="72">
        <f>H41*J41</f>
        <v>0</v>
      </c>
      <c r="L41" s="73">
        <v>2</v>
      </c>
      <c r="N41" s="4"/>
    </row>
    <row r="42" spans="1:14" x14ac:dyDescent="0.35">
      <c r="K42" s="29"/>
    </row>
    <row r="43" spans="1:14" ht="66" customHeight="1" x14ac:dyDescent="0.35">
      <c r="A43" s="66" t="s">
        <v>103</v>
      </c>
      <c r="B43" s="27" t="s">
        <v>18</v>
      </c>
      <c r="C43" s="37" t="s">
        <v>71</v>
      </c>
      <c r="D43" s="27" t="s">
        <v>72</v>
      </c>
      <c r="E43" s="27"/>
      <c r="F43" s="27"/>
      <c r="G43" s="28"/>
      <c r="H43" s="28">
        <v>1</v>
      </c>
      <c r="I43" s="28"/>
      <c r="J43" s="81"/>
      <c r="K43" s="72">
        <f>H43*J43</f>
        <v>0</v>
      </c>
      <c r="L43" s="73">
        <v>2</v>
      </c>
      <c r="N43" s="4"/>
    </row>
    <row r="44" spans="1:14" x14ac:dyDescent="0.35">
      <c r="C44" s="14"/>
      <c r="D44" s="14"/>
      <c r="E44" s="14"/>
      <c r="F44" s="14"/>
      <c r="K44" s="29"/>
    </row>
    <row r="45" spans="1:14" ht="78" customHeight="1" x14ac:dyDescent="0.35">
      <c r="A45" s="66" t="s">
        <v>104</v>
      </c>
      <c r="B45" s="27" t="s">
        <v>19</v>
      </c>
      <c r="C45" s="37" t="s">
        <v>156</v>
      </c>
      <c r="D45" s="27" t="s">
        <v>157</v>
      </c>
      <c r="E45" s="27" t="s">
        <v>158</v>
      </c>
      <c r="F45" s="27"/>
      <c r="G45" s="28"/>
      <c r="H45" s="28">
        <v>1</v>
      </c>
      <c r="I45" s="28"/>
      <c r="J45" s="81"/>
      <c r="K45" s="72">
        <f>H45*J45</f>
        <v>0</v>
      </c>
      <c r="L45" s="73">
        <f>3*H45</f>
        <v>3</v>
      </c>
      <c r="N45" s="4"/>
    </row>
    <row r="46" spans="1:14" x14ac:dyDescent="0.35">
      <c r="B46" s="14"/>
      <c r="D46" s="14"/>
      <c r="E46" s="14"/>
      <c r="F46" s="14"/>
      <c r="K46" s="29"/>
    </row>
    <row r="47" spans="1:14" ht="56" x14ac:dyDescent="0.35">
      <c r="A47" s="66" t="s">
        <v>105</v>
      </c>
      <c r="B47" s="27" t="s">
        <v>20</v>
      </c>
      <c r="C47" s="27" t="s">
        <v>69</v>
      </c>
      <c r="D47" s="27" t="s">
        <v>70</v>
      </c>
      <c r="E47" s="28"/>
      <c r="F47" s="28"/>
      <c r="G47" s="28"/>
      <c r="H47" s="28">
        <v>1</v>
      </c>
      <c r="I47" s="28"/>
      <c r="J47" s="81"/>
      <c r="K47" s="72">
        <f>H47*J47</f>
        <v>0</v>
      </c>
      <c r="L47" s="73">
        <v>2</v>
      </c>
      <c r="N47" s="4"/>
    </row>
    <row r="48" spans="1:14" s="6" customFormat="1" ht="19.5" customHeight="1" x14ac:dyDescent="0.35">
      <c r="A48" s="67"/>
      <c r="B48" s="31"/>
      <c r="D48" s="31"/>
      <c r="E48" s="31"/>
      <c r="F48" s="31"/>
      <c r="K48" s="32"/>
      <c r="L48" s="33"/>
    </row>
    <row r="49" spans="1:14" ht="128.5" customHeight="1" x14ac:dyDescent="0.35">
      <c r="A49" s="66" t="s">
        <v>159</v>
      </c>
      <c r="B49" s="27" t="s">
        <v>160</v>
      </c>
      <c r="C49" s="27" t="s">
        <v>161</v>
      </c>
      <c r="D49" s="27" t="s">
        <v>162</v>
      </c>
      <c r="E49" s="27"/>
      <c r="F49" s="27"/>
      <c r="G49" s="28"/>
      <c r="H49" s="28">
        <v>1</v>
      </c>
      <c r="I49" s="28"/>
      <c r="J49" s="81"/>
      <c r="K49" s="72">
        <f>H49*J49</f>
        <v>0</v>
      </c>
      <c r="L49" s="73">
        <v>2</v>
      </c>
      <c r="N49" s="4"/>
    </row>
    <row r="50" spans="1:14" x14ac:dyDescent="0.35">
      <c r="K50" s="29"/>
    </row>
    <row r="51" spans="1:14" ht="20.25" customHeight="1" x14ac:dyDescent="0.35">
      <c r="A51" s="64" t="s">
        <v>4</v>
      </c>
      <c r="B51" s="18">
        <v>0</v>
      </c>
      <c r="C51" s="18">
        <v>1</v>
      </c>
      <c r="D51" s="18">
        <v>2</v>
      </c>
      <c r="E51" s="18">
        <v>3</v>
      </c>
      <c r="F51" s="18"/>
      <c r="G51" s="17"/>
      <c r="H51" s="17"/>
      <c r="I51" s="17"/>
      <c r="J51" s="18" t="s">
        <v>21</v>
      </c>
      <c r="K51" s="19">
        <f>K53+K55+K69+K71+K73</f>
        <v>0</v>
      </c>
      <c r="L51" s="19">
        <f>SUM(L53:L74)</f>
        <v>30</v>
      </c>
    </row>
    <row r="52" spans="1:14" x14ac:dyDescent="0.35">
      <c r="K52" s="29"/>
    </row>
    <row r="53" spans="1:14" ht="93.75" customHeight="1" x14ac:dyDescent="0.35">
      <c r="A53" s="66" t="s">
        <v>205</v>
      </c>
      <c r="B53" s="28" t="s">
        <v>93</v>
      </c>
      <c r="C53" s="28" t="s">
        <v>82</v>
      </c>
      <c r="D53" s="42" t="s">
        <v>94</v>
      </c>
      <c r="E53" s="42" t="s">
        <v>95</v>
      </c>
      <c r="F53" s="42"/>
      <c r="G53" s="28"/>
      <c r="H53" s="28">
        <v>2</v>
      </c>
      <c r="I53" s="28"/>
      <c r="J53" s="81"/>
      <c r="K53" s="72">
        <f>H53*J53</f>
        <v>0</v>
      </c>
      <c r="L53" s="73">
        <f>6</f>
        <v>6</v>
      </c>
      <c r="N53" s="4"/>
    </row>
    <row r="54" spans="1:14" ht="15" customHeight="1" x14ac:dyDescent="0.35">
      <c r="K54" s="29"/>
    </row>
    <row r="55" spans="1:14" ht="122" customHeight="1" x14ac:dyDescent="0.35">
      <c r="A55" s="66" t="s">
        <v>140</v>
      </c>
      <c r="B55" s="28"/>
      <c r="C55" s="27"/>
      <c r="D55" s="27"/>
      <c r="E55" s="27"/>
      <c r="F55" s="27"/>
      <c r="G55" s="28"/>
      <c r="H55" s="28">
        <v>2</v>
      </c>
      <c r="I55" s="28"/>
      <c r="J55" s="81"/>
      <c r="K55" s="72">
        <f>H55*J55</f>
        <v>0</v>
      </c>
      <c r="L55" s="73">
        <v>18</v>
      </c>
      <c r="N55" s="4"/>
    </row>
    <row r="56" spans="1:14" ht="13.5" customHeight="1" x14ac:dyDescent="0.35">
      <c r="C56" s="14"/>
      <c r="D56" s="14"/>
      <c r="E56" s="14"/>
      <c r="F56" s="14"/>
      <c r="K56" s="29"/>
      <c r="L56" s="30"/>
    </row>
    <row r="57" spans="1:14" ht="84" x14ac:dyDescent="0.35">
      <c r="A57" s="66" t="s">
        <v>106</v>
      </c>
      <c r="B57" s="28" t="s">
        <v>49</v>
      </c>
      <c r="C57" s="27" t="s">
        <v>117</v>
      </c>
      <c r="D57" s="27" t="s">
        <v>118</v>
      </c>
      <c r="E57" s="27" t="s">
        <v>119</v>
      </c>
      <c r="F57" s="27"/>
      <c r="G57" s="28"/>
      <c r="H57" s="28"/>
      <c r="I57" s="28"/>
      <c r="J57" s="81"/>
      <c r="K57" s="72"/>
      <c r="L57" s="73"/>
      <c r="N57" s="4"/>
    </row>
    <row r="58" spans="1:14" ht="15" customHeight="1" x14ac:dyDescent="0.35">
      <c r="K58" s="29"/>
    </row>
    <row r="59" spans="1:14" ht="84" x14ac:dyDescent="0.35">
      <c r="A59" s="66" t="s">
        <v>107</v>
      </c>
      <c r="B59" s="28" t="s">
        <v>50</v>
      </c>
      <c r="C59" s="27" t="s">
        <v>51</v>
      </c>
      <c r="D59" s="27" t="s">
        <v>52</v>
      </c>
      <c r="E59" s="27" t="s">
        <v>86</v>
      </c>
      <c r="F59" s="27"/>
      <c r="G59" s="28"/>
      <c r="H59" s="28"/>
      <c r="I59" s="28"/>
      <c r="J59" s="81"/>
      <c r="K59" s="72"/>
      <c r="L59" s="73"/>
      <c r="N59" s="4"/>
    </row>
    <row r="60" spans="1:14" ht="12" customHeight="1" x14ac:dyDescent="0.35">
      <c r="K60" s="29"/>
    </row>
    <row r="61" spans="1:14" ht="93.75" customHeight="1" x14ac:dyDescent="0.35">
      <c r="A61" s="66" t="s">
        <v>108</v>
      </c>
      <c r="B61" s="27" t="s">
        <v>53</v>
      </c>
      <c r="C61" s="28" t="s">
        <v>114</v>
      </c>
      <c r="D61" s="28" t="s">
        <v>115</v>
      </c>
      <c r="E61" s="27"/>
      <c r="F61" s="27"/>
      <c r="G61" s="28"/>
      <c r="H61" s="28"/>
      <c r="I61" s="28"/>
      <c r="J61" s="81"/>
      <c r="K61" s="72"/>
      <c r="L61" s="73"/>
      <c r="N61" s="4"/>
    </row>
    <row r="62" spans="1:14" x14ac:dyDescent="0.35">
      <c r="K62" s="29"/>
      <c r="L62" s="30"/>
    </row>
    <row r="63" spans="1:14" ht="162.5" customHeight="1" x14ac:dyDescent="0.35">
      <c r="A63" s="66" t="s">
        <v>109</v>
      </c>
      <c r="B63" s="28" t="s">
        <v>123</v>
      </c>
      <c r="C63" s="27" t="s">
        <v>125</v>
      </c>
      <c r="D63" s="37" t="s">
        <v>126</v>
      </c>
      <c r="E63" s="27" t="s">
        <v>127</v>
      </c>
      <c r="F63" s="27"/>
      <c r="G63" s="28"/>
      <c r="H63" s="28"/>
      <c r="I63" s="28"/>
      <c r="J63" s="81"/>
      <c r="K63" s="72"/>
      <c r="L63" s="73"/>
      <c r="N63" s="4"/>
    </row>
    <row r="64" spans="1:14" x14ac:dyDescent="0.35">
      <c r="K64" s="29"/>
    </row>
    <row r="65" spans="1:14" s="6" customFormat="1" ht="160.5" customHeight="1" x14ac:dyDescent="0.35">
      <c r="A65" s="66" t="s">
        <v>138</v>
      </c>
      <c r="B65" s="28" t="s">
        <v>121</v>
      </c>
      <c r="C65" s="28" t="s">
        <v>120</v>
      </c>
      <c r="D65" s="28" t="s">
        <v>116</v>
      </c>
      <c r="E65" s="28" t="s">
        <v>122</v>
      </c>
      <c r="F65" s="28"/>
      <c r="G65" s="28"/>
      <c r="H65" s="28"/>
      <c r="I65" s="28"/>
      <c r="J65" s="81"/>
      <c r="K65" s="72"/>
      <c r="L65" s="76"/>
      <c r="N65" s="4"/>
    </row>
    <row r="66" spans="1:14" s="6" customFormat="1" x14ac:dyDescent="0.35">
      <c r="A66" s="67"/>
      <c r="K66" s="32"/>
    </row>
    <row r="67" spans="1:14" s="6" customFormat="1" ht="127.5" customHeight="1" x14ac:dyDescent="0.35">
      <c r="A67" s="66" t="s">
        <v>110</v>
      </c>
      <c r="B67" s="28" t="s">
        <v>54</v>
      </c>
      <c r="C67" s="28" t="s">
        <v>55</v>
      </c>
      <c r="D67" s="28" t="s">
        <v>124</v>
      </c>
      <c r="E67" s="28"/>
      <c r="F67" s="28"/>
      <c r="G67" s="28"/>
      <c r="H67" s="28"/>
      <c r="I67" s="28"/>
      <c r="J67" s="81"/>
      <c r="K67" s="72"/>
      <c r="L67" s="76"/>
      <c r="N67" s="4"/>
    </row>
    <row r="68" spans="1:14" s="6" customFormat="1" x14ac:dyDescent="0.35">
      <c r="A68" s="67"/>
      <c r="K68" s="32"/>
    </row>
    <row r="69" spans="1:14" s="6" customFormat="1" ht="202" customHeight="1" x14ac:dyDescent="0.35">
      <c r="A69" s="66" t="s">
        <v>208</v>
      </c>
      <c r="B69" s="28" t="s">
        <v>163</v>
      </c>
      <c r="C69" s="42" t="s">
        <v>164</v>
      </c>
      <c r="D69" s="42" t="s">
        <v>165</v>
      </c>
      <c r="E69" s="28"/>
      <c r="F69" s="28"/>
      <c r="G69" s="28"/>
      <c r="H69" s="28">
        <v>1</v>
      </c>
      <c r="I69" s="28"/>
      <c r="J69" s="81"/>
      <c r="K69" s="72">
        <f>H69*J69</f>
        <v>0</v>
      </c>
      <c r="L69" s="76">
        <v>2</v>
      </c>
      <c r="N69" s="4"/>
    </row>
    <row r="70" spans="1:14" s="6" customFormat="1" x14ac:dyDescent="0.35">
      <c r="A70" s="67"/>
      <c r="K70" s="32"/>
    </row>
    <row r="71" spans="1:14" s="6" customFormat="1" ht="98" x14ac:dyDescent="0.35">
      <c r="A71" s="66" t="s">
        <v>139</v>
      </c>
      <c r="B71" s="28" t="s">
        <v>24</v>
      </c>
      <c r="C71" s="28"/>
      <c r="D71" s="28" t="s">
        <v>166</v>
      </c>
      <c r="E71" s="28"/>
      <c r="F71" s="28"/>
      <c r="G71" s="28"/>
      <c r="H71" s="28">
        <v>1</v>
      </c>
      <c r="I71" s="28"/>
      <c r="J71" s="81"/>
      <c r="K71" s="72">
        <f>H71*J71</f>
        <v>0</v>
      </c>
      <c r="L71" s="76">
        <v>2</v>
      </c>
      <c r="N71" s="4"/>
    </row>
    <row r="72" spans="1:14" x14ac:dyDescent="0.35">
      <c r="K72" s="29"/>
    </row>
    <row r="73" spans="1:14" s="6" customFormat="1" ht="140" x14ac:dyDescent="0.35">
      <c r="A73" s="66" t="s">
        <v>129</v>
      </c>
      <c r="B73" s="28" t="s">
        <v>130</v>
      </c>
      <c r="C73" s="28" t="s">
        <v>167</v>
      </c>
      <c r="D73" s="28" t="s">
        <v>168</v>
      </c>
      <c r="E73" s="28"/>
      <c r="F73" s="28"/>
      <c r="G73" s="28"/>
      <c r="H73" s="28">
        <v>1</v>
      </c>
      <c r="I73" s="28"/>
      <c r="J73" s="81"/>
      <c r="K73" s="72">
        <f>H73*J73</f>
        <v>0</v>
      </c>
      <c r="L73" s="76">
        <v>2</v>
      </c>
      <c r="N73" s="4"/>
    </row>
    <row r="74" spans="1:14" x14ac:dyDescent="0.35">
      <c r="K74" s="29"/>
    </row>
    <row r="75" spans="1:14" ht="14.5" customHeight="1" x14ac:dyDescent="0.35">
      <c r="A75" s="64" t="s">
        <v>5</v>
      </c>
      <c r="B75" s="18">
        <v>0</v>
      </c>
      <c r="C75" s="18">
        <v>1</v>
      </c>
      <c r="D75" s="18">
        <v>2</v>
      </c>
      <c r="E75" s="18">
        <v>3</v>
      </c>
      <c r="F75" s="18"/>
      <c r="G75" s="17"/>
      <c r="H75" s="17"/>
      <c r="I75" s="17"/>
      <c r="J75" s="18" t="s">
        <v>22</v>
      </c>
      <c r="K75" s="19">
        <f>K94+K76</f>
        <v>0</v>
      </c>
      <c r="L75" s="19">
        <f>L94+L76</f>
        <v>30</v>
      </c>
    </row>
    <row r="76" spans="1:14" ht="91.5" customHeight="1" x14ac:dyDescent="0.35">
      <c r="A76" s="70" t="s">
        <v>154</v>
      </c>
      <c r="B76" s="20"/>
      <c r="C76" s="20"/>
      <c r="D76" s="20"/>
      <c r="E76" s="21"/>
      <c r="F76" s="21"/>
      <c r="G76" s="21"/>
      <c r="H76" s="21"/>
      <c r="I76" s="21"/>
      <c r="J76" s="22" t="s">
        <v>23</v>
      </c>
      <c r="K76" s="23">
        <f>K78+K80+K84+K88+K90+K92</f>
        <v>0</v>
      </c>
      <c r="L76" s="23">
        <f>SUM(L78:L92)</f>
        <v>15</v>
      </c>
    </row>
    <row r="77" spans="1:14" ht="14.5" customHeight="1" x14ac:dyDescent="0.35">
      <c r="K77" s="29"/>
    </row>
    <row r="78" spans="1:14" ht="59.15" customHeight="1" x14ac:dyDescent="0.35">
      <c r="A78" s="66" t="s">
        <v>36</v>
      </c>
      <c r="B78" s="37" t="s">
        <v>135</v>
      </c>
      <c r="C78" s="37"/>
      <c r="D78" s="37" t="s">
        <v>92</v>
      </c>
      <c r="E78" s="37"/>
      <c r="F78" s="37"/>
      <c r="G78" s="28"/>
      <c r="H78" s="28">
        <v>1</v>
      </c>
      <c r="I78" s="28"/>
      <c r="J78" s="81"/>
      <c r="K78" s="72">
        <f>H78*J78</f>
        <v>0</v>
      </c>
      <c r="L78" s="73">
        <f>2</f>
        <v>2</v>
      </c>
      <c r="N78" s="4"/>
    </row>
    <row r="79" spans="1:14" ht="14.5" customHeight="1" x14ac:dyDescent="0.35">
      <c r="K79" s="29"/>
    </row>
    <row r="80" spans="1:14" ht="87.75" customHeight="1" x14ac:dyDescent="0.35">
      <c r="A80" s="66" t="s">
        <v>209</v>
      </c>
      <c r="B80" s="37" t="s">
        <v>96</v>
      </c>
      <c r="C80" s="37" t="s">
        <v>79</v>
      </c>
      <c r="D80" s="43" t="s">
        <v>91</v>
      </c>
      <c r="E80" s="37"/>
      <c r="F80" s="37"/>
      <c r="G80" s="28"/>
      <c r="H80" s="28">
        <v>2</v>
      </c>
      <c r="I80" s="28"/>
      <c r="J80" s="81"/>
      <c r="K80" s="72">
        <f>H80*J80</f>
        <v>0</v>
      </c>
      <c r="L80" s="73">
        <f>4</f>
        <v>4</v>
      </c>
      <c r="N80" s="4"/>
    </row>
    <row r="81" spans="1:14" ht="14.5" customHeight="1" x14ac:dyDescent="0.35">
      <c r="K81" s="29"/>
    </row>
    <row r="82" spans="1:14" ht="70.5" customHeight="1" x14ac:dyDescent="0.35">
      <c r="A82" s="69" t="s">
        <v>144</v>
      </c>
      <c r="B82" s="40" t="s">
        <v>128</v>
      </c>
      <c r="C82" s="41" t="s">
        <v>145</v>
      </c>
      <c r="D82" s="40" t="s">
        <v>146</v>
      </c>
      <c r="E82" s="40"/>
      <c r="F82" s="40"/>
      <c r="G82" s="41"/>
      <c r="H82" s="41">
        <v>0</v>
      </c>
      <c r="I82" s="41"/>
      <c r="J82" s="83"/>
      <c r="K82" s="74">
        <f>H82*J82</f>
        <v>0</v>
      </c>
      <c r="L82" s="77"/>
      <c r="N82" s="4"/>
    </row>
    <row r="83" spans="1:14" x14ac:dyDescent="0.35">
      <c r="K83" s="29"/>
    </row>
    <row r="84" spans="1:14" ht="119.25" customHeight="1" x14ac:dyDescent="0.35">
      <c r="A84" s="66" t="s">
        <v>111</v>
      </c>
      <c r="B84" s="28" t="s">
        <v>56</v>
      </c>
      <c r="C84" s="27" t="s">
        <v>169</v>
      </c>
      <c r="D84" s="27" t="s">
        <v>170</v>
      </c>
      <c r="E84" s="27" t="s">
        <v>171</v>
      </c>
      <c r="F84" s="27"/>
      <c r="G84" s="28"/>
      <c r="H84" s="28">
        <v>1</v>
      </c>
      <c r="I84" s="28"/>
      <c r="J84" s="81"/>
      <c r="K84" s="72">
        <f>H84*J84</f>
        <v>0</v>
      </c>
      <c r="L84" s="73">
        <v>3</v>
      </c>
      <c r="N84" s="4"/>
    </row>
    <row r="85" spans="1:14" s="6" customFormat="1" ht="17.149999999999999" customHeight="1" x14ac:dyDescent="0.35">
      <c r="A85" s="67"/>
      <c r="C85" s="31"/>
      <c r="D85" s="31"/>
      <c r="E85" s="31"/>
      <c r="F85" s="31"/>
      <c r="K85" s="32"/>
      <c r="L85" s="33"/>
    </row>
    <row r="86" spans="1:14" s="6" customFormat="1" ht="76.5" customHeight="1" x14ac:dyDescent="0.35">
      <c r="A86" s="69" t="s">
        <v>147</v>
      </c>
      <c r="B86" s="41" t="s">
        <v>24</v>
      </c>
      <c r="C86" s="41" t="s">
        <v>101</v>
      </c>
      <c r="D86" s="41"/>
      <c r="E86" s="41"/>
      <c r="F86" s="41"/>
      <c r="G86" s="41"/>
      <c r="H86" s="41">
        <v>0</v>
      </c>
      <c r="I86" s="41"/>
      <c r="J86" s="83"/>
      <c r="K86" s="74">
        <f>H86*J86</f>
        <v>0</v>
      </c>
      <c r="L86" s="75"/>
      <c r="N86" s="7"/>
    </row>
    <row r="87" spans="1:14" s="6" customFormat="1" ht="13" customHeight="1" x14ac:dyDescent="0.35">
      <c r="A87" s="67"/>
      <c r="K87" s="32"/>
    </row>
    <row r="88" spans="1:14" ht="46.5" customHeight="1" x14ac:dyDescent="0.35">
      <c r="A88" s="66" t="s">
        <v>112</v>
      </c>
      <c r="B88" s="28" t="s">
        <v>25</v>
      </c>
      <c r="C88" s="37" t="s">
        <v>81</v>
      </c>
      <c r="D88" s="37" t="s">
        <v>80</v>
      </c>
      <c r="E88" s="37" t="s">
        <v>15</v>
      </c>
      <c r="F88" s="37"/>
      <c r="G88" s="28"/>
      <c r="H88" s="28">
        <v>1</v>
      </c>
      <c r="I88" s="28"/>
      <c r="J88" s="81"/>
      <c r="K88" s="72">
        <f>H88*J88</f>
        <v>0</v>
      </c>
      <c r="L88" s="73">
        <v>2</v>
      </c>
      <c r="N88" s="4"/>
    </row>
    <row r="89" spans="1:14" x14ac:dyDescent="0.35">
      <c r="K89" s="29"/>
    </row>
    <row r="90" spans="1:14" ht="158.5" customHeight="1" x14ac:dyDescent="0.35">
      <c r="A90" s="66" t="s">
        <v>210</v>
      </c>
      <c r="B90" s="27" t="s">
        <v>172</v>
      </c>
      <c r="C90" s="28"/>
      <c r="D90" s="34" t="s">
        <v>173</v>
      </c>
      <c r="E90" s="37" t="s">
        <v>15</v>
      </c>
      <c r="F90" s="37"/>
      <c r="G90" s="28"/>
      <c r="H90" s="28">
        <v>1</v>
      </c>
      <c r="I90" s="28"/>
      <c r="J90" s="81"/>
      <c r="K90" s="72">
        <f>H90*J90</f>
        <v>0</v>
      </c>
      <c r="L90" s="73">
        <v>2</v>
      </c>
      <c r="N90" s="4"/>
    </row>
    <row r="91" spans="1:14" x14ac:dyDescent="0.35">
      <c r="K91" s="29"/>
    </row>
    <row r="92" spans="1:14" ht="70" x14ac:dyDescent="0.35">
      <c r="A92" s="66" t="s">
        <v>211</v>
      </c>
      <c r="B92" s="28" t="s">
        <v>24</v>
      </c>
      <c r="C92" s="28"/>
      <c r="D92" s="42" t="s">
        <v>100</v>
      </c>
      <c r="E92" s="28"/>
      <c r="F92" s="28"/>
      <c r="G92" s="28"/>
      <c r="H92" s="28">
        <v>1</v>
      </c>
      <c r="I92" s="28"/>
      <c r="J92" s="82"/>
      <c r="K92" s="72">
        <f>H92*J92</f>
        <v>0</v>
      </c>
      <c r="L92" s="73">
        <v>2</v>
      </c>
      <c r="N92" s="4"/>
    </row>
    <row r="93" spans="1:14" x14ac:dyDescent="0.35">
      <c r="K93" s="29"/>
    </row>
    <row r="94" spans="1:14" x14ac:dyDescent="0.35">
      <c r="A94" s="71" t="s">
        <v>9</v>
      </c>
      <c r="B94" s="18">
        <v>0</v>
      </c>
      <c r="C94" s="18">
        <v>1</v>
      </c>
      <c r="D94" s="18">
        <v>2</v>
      </c>
      <c r="E94" s="18">
        <v>3</v>
      </c>
      <c r="F94" s="17"/>
      <c r="G94" s="17"/>
      <c r="H94" s="17"/>
      <c r="I94" s="17"/>
      <c r="J94" s="35" t="s">
        <v>26</v>
      </c>
      <c r="K94" s="19">
        <f>K96+K98+K100+K104</f>
        <v>0</v>
      </c>
      <c r="L94" s="19">
        <f>SUM(L96:L104)</f>
        <v>15</v>
      </c>
    </row>
    <row r="95" spans="1:14" x14ac:dyDescent="0.35">
      <c r="K95" s="29"/>
    </row>
    <row r="96" spans="1:14" ht="112.5" customHeight="1" x14ac:dyDescent="0.35">
      <c r="A96" s="66" t="s">
        <v>212</v>
      </c>
      <c r="B96" s="27" t="s">
        <v>27</v>
      </c>
      <c r="C96" s="27"/>
      <c r="D96" s="42" t="s">
        <v>174</v>
      </c>
      <c r="E96" s="42" t="s">
        <v>149</v>
      </c>
      <c r="F96" s="27"/>
      <c r="G96" s="28"/>
      <c r="H96" s="28">
        <v>1</v>
      </c>
      <c r="I96" s="28"/>
      <c r="J96" s="82"/>
      <c r="K96" s="72">
        <f>H96*J96</f>
        <v>0</v>
      </c>
      <c r="L96" s="73">
        <f>3</f>
        <v>3</v>
      </c>
      <c r="N96" s="4"/>
    </row>
    <row r="97" spans="1:121" ht="14.5" customHeight="1" x14ac:dyDescent="0.35">
      <c r="K97" s="29"/>
    </row>
    <row r="98" spans="1:121" ht="207.5" customHeight="1" x14ac:dyDescent="0.35">
      <c r="A98" s="66" t="s">
        <v>175</v>
      </c>
      <c r="B98" s="27" t="s">
        <v>84</v>
      </c>
      <c r="C98" s="27"/>
      <c r="D98" s="34" t="s">
        <v>176</v>
      </c>
      <c r="E98" s="34" t="s">
        <v>177</v>
      </c>
      <c r="F98" s="27"/>
      <c r="G98" s="27"/>
      <c r="H98" s="28">
        <v>2</v>
      </c>
      <c r="I98" s="28"/>
      <c r="J98" s="81"/>
      <c r="K98" s="72">
        <f>H98*J98</f>
        <v>0</v>
      </c>
      <c r="L98" s="73">
        <f>6</f>
        <v>6</v>
      </c>
      <c r="N98" s="4"/>
    </row>
    <row r="100" spans="1:121" ht="105" customHeight="1" x14ac:dyDescent="0.35">
      <c r="A100" s="66" t="s">
        <v>131</v>
      </c>
      <c r="B100" s="27" t="s">
        <v>56</v>
      </c>
      <c r="C100" s="28" t="s">
        <v>178</v>
      </c>
      <c r="D100" s="37" t="s">
        <v>179</v>
      </c>
      <c r="E100" s="37" t="s">
        <v>180</v>
      </c>
      <c r="F100" s="37"/>
      <c r="G100" s="28"/>
      <c r="H100" s="28">
        <v>1</v>
      </c>
      <c r="I100" s="28"/>
      <c r="J100" s="81"/>
      <c r="K100" s="72">
        <f>H100*J100</f>
        <v>0</v>
      </c>
      <c r="L100" s="73">
        <f>3</f>
        <v>3</v>
      </c>
      <c r="N100" s="4"/>
    </row>
    <row r="101" spans="1:121" s="6" customFormat="1" ht="16.5" customHeight="1" x14ac:dyDescent="0.35">
      <c r="A101" s="67"/>
      <c r="B101" s="31"/>
      <c r="D101" s="44"/>
      <c r="E101" s="44"/>
      <c r="F101" s="44"/>
      <c r="K101" s="32"/>
      <c r="L101" s="33"/>
    </row>
    <row r="102" spans="1:121" s="6" customFormat="1" ht="122.25" customHeight="1" x14ac:dyDescent="0.35">
      <c r="A102" s="69" t="s">
        <v>148</v>
      </c>
      <c r="B102" s="41" t="s">
        <v>102</v>
      </c>
      <c r="C102" s="41"/>
      <c r="D102" s="41" t="s">
        <v>133</v>
      </c>
      <c r="E102" s="41" t="s">
        <v>134</v>
      </c>
      <c r="F102" s="41"/>
      <c r="G102" s="41"/>
      <c r="H102" s="41">
        <v>0</v>
      </c>
      <c r="I102" s="41"/>
      <c r="J102" s="83"/>
      <c r="K102" s="74">
        <f>H102*J102</f>
        <v>0</v>
      </c>
      <c r="L102" s="75"/>
      <c r="N102" s="7"/>
    </row>
    <row r="103" spans="1:121" ht="15.65" customHeight="1" x14ac:dyDescent="0.35">
      <c r="K103" s="29"/>
    </row>
    <row r="104" spans="1:121" ht="166.5" customHeight="1" x14ac:dyDescent="0.35">
      <c r="A104" s="66" t="s">
        <v>181</v>
      </c>
      <c r="B104" s="27" t="s">
        <v>182</v>
      </c>
      <c r="C104" s="27" t="s">
        <v>183</v>
      </c>
      <c r="D104" s="27" t="s">
        <v>184</v>
      </c>
      <c r="E104" s="27" t="s">
        <v>185</v>
      </c>
      <c r="F104" s="27"/>
      <c r="G104" s="28"/>
      <c r="H104" s="28">
        <v>1</v>
      </c>
      <c r="I104" s="28"/>
      <c r="J104" s="81">
        <v>0</v>
      </c>
      <c r="K104" s="72">
        <f>H104*J104</f>
        <v>0</v>
      </c>
      <c r="L104" s="73">
        <f>3</f>
        <v>3</v>
      </c>
      <c r="N104" s="4"/>
    </row>
    <row r="105" spans="1:121" ht="12.75" customHeight="1" x14ac:dyDescent="0.35">
      <c r="K105" s="29"/>
      <c r="P105" s="6"/>
      <c r="Q105" s="6"/>
      <c r="R105" s="6"/>
    </row>
    <row r="106" spans="1:121" s="8" customFormat="1" ht="28" customHeight="1" x14ac:dyDescent="0.35">
      <c r="A106" s="64" t="s">
        <v>37</v>
      </c>
      <c r="B106" s="18">
        <v>0</v>
      </c>
      <c r="C106" s="18">
        <v>1</v>
      </c>
      <c r="D106" s="18">
        <v>2</v>
      </c>
      <c r="E106" s="18">
        <v>3</v>
      </c>
      <c r="F106" s="17"/>
      <c r="G106" s="17"/>
      <c r="H106" s="17"/>
      <c r="I106" s="17"/>
      <c r="J106" s="18" t="s">
        <v>28</v>
      </c>
      <c r="K106" s="19">
        <f>SUM(K108:K114)</f>
        <v>0</v>
      </c>
      <c r="L106" s="19">
        <f>SUM(L108:L114)</f>
        <v>10</v>
      </c>
      <c r="M106" s="2"/>
      <c r="N106" s="2"/>
      <c r="O106" s="2"/>
      <c r="P106" s="6"/>
      <c r="Q106" s="6"/>
      <c r="R106" s="6"/>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row>
    <row r="107" spans="1:121" ht="12" customHeight="1" x14ac:dyDescent="0.35">
      <c r="A107" s="67"/>
      <c r="B107" s="6"/>
      <c r="C107" s="6"/>
      <c r="D107" s="6"/>
      <c r="E107" s="6"/>
      <c r="F107" s="6"/>
      <c r="G107" s="6"/>
      <c r="H107" s="6"/>
      <c r="I107" s="6"/>
      <c r="J107" s="6"/>
      <c r="K107" s="32"/>
      <c r="L107" s="6"/>
      <c r="P107" s="6"/>
      <c r="Q107" s="6"/>
      <c r="R107" s="6"/>
    </row>
    <row r="108" spans="1:121" ht="262" customHeight="1" x14ac:dyDescent="0.35">
      <c r="A108" s="66" t="s">
        <v>186</v>
      </c>
      <c r="B108" s="27" t="s">
        <v>187</v>
      </c>
      <c r="C108" s="28" t="s">
        <v>188</v>
      </c>
      <c r="D108" s="28" t="s">
        <v>189</v>
      </c>
      <c r="E108" s="27" t="s">
        <v>190</v>
      </c>
      <c r="F108" s="27"/>
      <c r="G108" s="28"/>
      <c r="H108" s="28">
        <v>1</v>
      </c>
      <c r="I108" s="28"/>
      <c r="J108" s="81"/>
      <c r="K108" s="72">
        <f>H108*J108</f>
        <v>0</v>
      </c>
      <c r="L108" s="73">
        <f>3</f>
        <v>3</v>
      </c>
      <c r="N108" s="4"/>
    </row>
    <row r="109" spans="1:121" x14ac:dyDescent="0.35">
      <c r="K109" s="29"/>
    </row>
    <row r="110" spans="1:121" ht="93" customHeight="1" x14ac:dyDescent="0.35">
      <c r="A110" s="66" t="s">
        <v>191</v>
      </c>
      <c r="B110" s="28" t="s">
        <v>24</v>
      </c>
      <c r="C110" s="34" t="s">
        <v>192</v>
      </c>
      <c r="D110" s="34" t="s">
        <v>193</v>
      </c>
      <c r="E110" s="34" t="s">
        <v>194</v>
      </c>
      <c r="F110" s="27"/>
      <c r="G110" s="28"/>
      <c r="H110" s="28">
        <v>1</v>
      </c>
      <c r="I110" s="28"/>
      <c r="J110" s="81"/>
      <c r="K110" s="72">
        <f>H110*J110</f>
        <v>0</v>
      </c>
      <c r="L110" s="73">
        <f>3</f>
        <v>3</v>
      </c>
      <c r="N110" s="4"/>
    </row>
    <row r="111" spans="1:121" x14ac:dyDescent="0.35">
      <c r="K111" s="29"/>
    </row>
    <row r="112" spans="1:121" ht="92.25" customHeight="1" x14ac:dyDescent="0.35">
      <c r="A112" s="66" t="s">
        <v>136</v>
      </c>
      <c r="B112" s="28" t="s">
        <v>63</v>
      </c>
      <c r="C112" s="27" t="s">
        <v>132</v>
      </c>
      <c r="D112" s="27"/>
      <c r="E112" s="27"/>
      <c r="F112" s="27"/>
      <c r="G112" s="28"/>
      <c r="H112" s="28">
        <v>1</v>
      </c>
      <c r="I112" s="28"/>
      <c r="J112" s="81"/>
      <c r="K112" s="72">
        <f>H112*J112</f>
        <v>0</v>
      </c>
      <c r="L112" s="73">
        <v>1</v>
      </c>
      <c r="N112" s="4"/>
    </row>
    <row r="113" spans="1:121" x14ac:dyDescent="0.35">
      <c r="K113" s="29"/>
    </row>
    <row r="114" spans="1:121" ht="213.5" customHeight="1" x14ac:dyDescent="0.35">
      <c r="A114" s="66" t="s">
        <v>213</v>
      </c>
      <c r="B114" s="28" t="s">
        <v>199</v>
      </c>
      <c r="C114" s="28" t="s">
        <v>200</v>
      </c>
      <c r="D114" s="42" t="s">
        <v>202</v>
      </c>
      <c r="E114" s="42" t="s">
        <v>201</v>
      </c>
      <c r="F114" s="27"/>
      <c r="G114" s="28"/>
      <c r="H114" s="28">
        <v>1</v>
      </c>
      <c r="I114" s="28"/>
      <c r="J114" s="81"/>
      <c r="K114" s="72">
        <f>H114*J114</f>
        <v>0</v>
      </c>
      <c r="L114" s="76">
        <v>3</v>
      </c>
      <c r="N114" s="4"/>
    </row>
    <row r="115" spans="1:121" x14ac:dyDescent="0.35">
      <c r="K115" s="29"/>
    </row>
    <row r="116" spans="1:121" s="9" customFormat="1" ht="22.5" customHeight="1" x14ac:dyDescent="0.35">
      <c r="A116" s="64" t="s">
        <v>6</v>
      </c>
      <c r="B116" s="18">
        <v>0</v>
      </c>
      <c r="C116" s="18">
        <v>1</v>
      </c>
      <c r="D116" s="18">
        <v>2</v>
      </c>
      <c r="E116" s="18">
        <v>3</v>
      </c>
      <c r="F116" s="45"/>
      <c r="G116" s="45"/>
      <c r="H116" s="45"/>
      <c r="I116" s="45"/>
      <c r="J116" s="18" t="s">
        <v>28</v>
      </c>
      <c r="K116" s="19">
        <f>SUM(K118)</f>
        <v>0</v>
      </c>
      <c r="L116" s="19">
        <f>SUM(L118,L120)</f>
        <v>5</v>
      </c>
      <c r="M116" s="3"/>
      <c r="N116" s="3"/>
      <c r="O116" s="3"/>
      <c r="P116" s="3"/>
      <c r="Q116" s="11"/>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row>
    <row r="117" spans="1:121" x14ac:dyDescent="0.35">
      <c r="K117" s="29"/>
    </row>
    <row r="118" spans="1:121" ht="90.75" customHeight="1" x14ac:dyDescent="0.35">
      <c r="A118" s="66" t="s">
        <v>113</v>
      </c>
      <c r="B118" s="28" t="s">
        <v>57</v>
      </c>
      <c r="C118" s="27" t="s">
        <v>58</v>
      </c>
      <c r="D118" s="27" t="s">
        <v>59</v>
      </c>
      <c r="E118" s="27" t="s">
        <v>60</v>
      </c>
      <c r="F118" s="27"/>
      <c r="G118" s="28"/>
      <c r="H118" s="28">
        <v>1</v>
      </c>
      <c r="I118" s="28"/>
      <c r="J118" s="81">
        <v>0</v>
      </c>
      <c r="K118" s="72">
        <f>H118*J118</f>
        <v>0</v>
      </c>
      <c r="L118" s="73">
        <f>3</f>
        <v>3</v>
      </c>
      <c r="N118" s="4"/>
    </row>
    <row r="119" spans="1:121" ht="13" customHeight="1" x14ac:dyDescent="0.35">
      <c r="C119" s="14"/>
      <c r="D119" s="14"/>
      <c r="E119" s="14"/>
      <c r="F119" s="14"/>
      <c r="J119" s="5"/>
      <c r="K119" s="29"/>
      <c r="L119" s="30"/>
      <c r="N119" s="5"/>
    </row>
    <row r="120" spans="1:121" ht="90.75" customHeight="1" x14ac:dyDescent="0.35">
      <c r="A120" s="66" t="s">
        <v>195</v>
      </c>
      <c r="B120" s="28" t="s">
        <v>196</v>
      </c>
      <c r="C120" s="27" t="s">
        <v>197</v>
      </c>
      <c r="D120" s="27" t="s">
        <v>198</v>
      </c>
      <c r="E120" s="27"/>
      <c r="F120" s="27"/>
      <c r="G120" s="28"/>
      <c r="H120" s="28">
        <v>1</v>
      </c>
      <c r="I120" s="28"/>
      <c r="J120" s="81">
        <v>0</v>
      </c>
      <c r="K120" s="72">
        <f>H120*J120</f>
        <v>0</v>
      </c>
      <c r="L120" s="73">
        <v>2</v>
      </c>
      <c r="N120" s="4"/>
    </row>
    <row r="121" spans="1:121" ht="14.5" thickBot="1" x14ac:dyDescent="0.4">
      <c r="K121" s="29"/>
    </row>
    <row r="122" spans="1:121" ht="27" customHeight="1" thickBot="1" x14ac:dyDescent="0.4">
      <c r="A122" s="64" t="s">
        <v>7</v>
      </c>
      <c r="B122" s="17"/>
      <c r="C122" s="17"/>
      <c r="D122" s="17"/>
      <c r="E122" s="17"/>
      <c r="F122" s="17"/>
      <c r="G122" s="17"/>
      <c r="H122" s="17"/>
      <c r="I122" s="17"/>
      <c r="J122" s="78" t="s">
        <v>29</v>
      </c>
      <c r="K122" s="79">
        <f>MIN(100,K116+K106+K75+K51+K9)</f>
        <v>0</v>
      </c>
      <c r="L122" s="80">
        <f>MIN(100,L116+L106+L75+L51+L9)</f>
        <v>100</v>
      </c>
    </row>
    <row r="123" spans="1:121" x14ac:dyDescent="0.35">
      <c r="K123" s="29"/>
    </row>
    <row r="124" spans="1:121" x14ac:dyDescent="0.35">
      <c r="A124" s="61" t="s">
        <v>8</v>
      </c>
      <c r="K124" s="29"/>
    </row>
    <row r="125" spans="1:121" ht="26.5" customHeight="1" x14ac:dyDescent="0.35">
      <c r="H125" s="46" t="s">
        <v>30</v>
      </c>
      <c r="I125" s="47"/>
      <c r="J125" s="48" t="s">
        <v>214</v>
      </c>
      <c r="K125" s="49">
        <f>K9</f>
        <v>0</v>
      </c>
    </row>
    <row r="126" spans="1:121" ht="15" customHeight="1" x14ac:dyDescent="0.35">
      <c r="H126" s="50" t="s">
        <v>31</v>
      </c>
      <c r="I126" s="3"/>
      <c r="J126" s="2" t="s">
        <v>83</v>
      </c>
      <c r="K126" s="51">
        <f>K51</f>
        <v>0</v>
      </c>
    </row>
    <row r="127" spans="1:121" ht="23" customHeight="1" x14ac:dyDescent="0.35">
      <c r="H127" s="50" t="s">
        <v>32</v>
      </c>
      <c r="I127" s="3"/>
      <c r="J127" s="2" t="s">
        <v>215</v>
      </c>
      <c r="K127" s="51">
        <f>K75</f>
        <v>0</v>
      </c>
    </row>
    <row r="128" spans="1:121" ht="27" customHeight="1" x14ac:dyDescent="0.35">
      <c r="H128" s="50" t="s">
        <v>33</v>
      </c>
      <c r="I128" s="3"/>
      <c r="J128" s="2" t="s">
        <v>216</v>
      </c>
      <c r="K128" s="51">
        <f>K106</f>
        <v>0</v>
      </c>
    </row>
    <row r="129" spans="8:11" ht="20" customHeight="1" x14ac:dyDescent="0.35">
      <c r="H129" s="50" t="s">
        <v>34</v>
      </c>
      <c r="I129" s="3"/>
      <c r="J129" s="2" t="s">
        <v>217</v>
      </c>
      <c r="K129" s="52">
        <f>K116</f>
        <v>0</v>
      </c>
    </row>
    <row r="130" spans="8:11" ht="17" customHeight="1" x14ac:dyDescent="0.35">
      <c r="H130" s="53" t="s">
        <v>35</v>
      </c>
      <c r="I130" s="54"/>
      <c r="J130" s="55" t="s">
        <v>68</v>
      </c>
      <c r="K130" s="56">
        <f>K122</f>
        <v>0</v>
      </c>
    </row>
  </sheetData>
  <sheetProtection algorithmName="SHA-512" hashValue="MPNvihoULqfkXZ+yPHHqzaL4aEpoXV3PycTa0OcOXQZQsI+rp3tHxTEvgzW36vlCvRtXZNEAoMukmbRiPYFGeQ==" saltValue="RcFrQAMfs4j25kZ+2z/sQQ==" spinCount="100000" sheet="1" selectLockedCells="1"/>
  <mergeCells count="23">
    <mergeCell ref="D32:D37"/>
    <mergeCell ref="E32:E37"/>
    <mergeCell ref="H32:H37"/>
    <mergeCell ref="N5:N6"/>
    <mergeCell ref="A32:A37"/>
    <mergeCell ref="B32:B37"/>
    <mergeCell ref="C32:C37"/>
    <mergeCell ref="B5:E5"/>
    <mergeCell ref="H5:H6"/>
    <mergeCell ref="I5:I6"/>
    <mergeCell ref="J5:J6"/>
    <mergeCell ref="K5:K6"/>
    <mergeCell ref="L32:L37"/>
    <mergeCell ref="N32:N37"/>
    <mergeCell ref="J32:J37"/>
    <mergeCell ref="K32:K37"/>
    <mergeCell ref="B1:D1"/>
    <mergeCell ref="J1:L1"/>
    <mergeCell ref="B3:C3"/>
    <mergeCell ref="A5:A6"/>
    <mergeCell ref="L5:L7"/>
    <mergeCell ref="A2:A3"/>
    <mergeCell ref="D2:E3"/>
  </mergeCells>
  <pageMargins left="0" right="0" top="0" bottom="0" header="0" footer="0"/>
  <pageSetup paperSize="9" scale="53" fitToHeight="0" orientation="landscape" r:id="rId1"/>
  <headerFooter>
    <oddFooter>&amp;L&amp;F&amp;C&amp;D&amp;R&amp;P  //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1FB68B7D-1413-4B12-8168-D0A743AB419E}">
          <x14:formula1>
            <xm:f>'Plages de résultats'!$B$6:$D$6</xm:f>
          </x14:formula1>
          <xm:sqref>J12 J22:K22 J24 J41 J92 J90 J78</xm:sqref>
        </x14:dataValidation>
        <x14:dataValidation type="list" allowBlank="1" showInputMessage="1" showErrorMessage="1" xr:uid="{17E46D86-FE5A-4696-80C6-EABC4BF18C81}">
          <x14:formula1>
            <xm:f>'Plages de résultats'!$B$5:$D$5</xm:f>
          </x14:formula1>
          <xm:sqref>K14 K12 J16 J18 J20 J30 J39 J43 J47 J49 J61 J67 J80 J82 J88 J73 J69</xm:sqref>
        </x14:dataValidation>
        <x14:dataValidation type="list" allowBlank="1" showInputMessage="1" showErrorMessage="1" xr:uid="{541FD0E4-3F1C-48CD-9A79-6116C6CE8048}">
          <x14:formula1>
            <xm:f>'Plages de résultats'!$B$4:$E$4</xm:f>
          </x14:formula1>
          <xm:sqref>J32:J37 J53 J57 J59 J63 J65 J84 J104 J114 J108 J100 J110 J118:J119 J45</xm:sqref>
        </x14:dataValidation>
        <x14:dataValidation type="list" allowBlank="1" showInputMessage="1" showErrorMessage="1" xr:uid="{04B67060-0B97-4C87-9F42-5326C93525F5}">
          <x14:formula1>
            <xm:f>'Plages de résultats'!$B$7:$E$7</xm:f>
          </x14:formula1>
          <xm:sqref>J102 J96 J98</xm:sqref>
        </x14:dataValidation>
        <x14:dataValidation type="list" allowBlank="1" showInputMessage="1" showErrorMessage="1" xr:uid="{60FEACDD-DB17-4174-8D3D-B2E8C308CD0E}">
          <x14:formula1>
            <xm:f>'Plages de résultats'!$B$8:$C$8</xm:f>
          </x14:formula1>
          <xm:sqref>J112 J86</xm:sqref>
        </x14:dataValidation>
        <x14:dataValidation type="list" allowBlank="1" showInputMessage="1" showErrorMessage="1" xr:uid="{38908921-FD21-4128-A5A5-D5F33FE55ACB}">
          <x14:formula1>
            <xm:f>'Plages de résultats'!$B$6:$E$6</xm:f>
          </x14:formula1>
          <xm:sqref>J71</xm:sqref>
        </x14:dataValidation>
        <x14:dataValidation type="list" allowBlank="1" showInputMessage="1" showErrorMessage="1" xr:uid="{0AE37A26-5F88-4E16-AFA7-E49867E84FB5}">
          <x14:formula1>
            <xm:f>'Plages de résultats'!$B$5:$E$5</xm:f>
          </x14:formula1>
          <xm:sqref>J120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62559-87DC-489C-84AB-0CE9A4E7521E}">
  <dimension ref="B4:E10"/>
  <sheetViews>
    <sheetView workbookViewId="0">
      <selection activeCell="D13" sqref="D13"/>
    </sheetView>
  </sheetViews>
  <sheetFormatPr baseColWidth="10" defaultRowHeight="14.5" x14ac:dyDescent="0.35"/>
  <sheetData>
    <row r="4" spans="2:5" x14ac:dyDescent="0.35">
      <c r="B4" s="1">
        <v>0</v>
      </c>
      <c r="C4" s="1">
        <v>1</v>
      </c>
      <c r="D4" s="1">
        <v>2</v>
      </c>
      <c r="E4" s="1">
        <v>3</v>
      </c>
    </row>
    <row r="5" spans="2:5" x14ac:dyDescent="0.35">
      <c r="B5" s="1">
        <v>0</v>
      </c>
      <c r="C5" s="1">
        <v>1</v>
      </c>
      <c r="D5" s="1">
        <v>2</v>
      </c>
      <c r="E5" s="1"/>
    </row>
    <row r="6" spans="2:5" x14ac:dyDescent="0.35">
      <c r="B6" s="1">
        <v>0</v>
      </c>
      <c r="C6" s="1"/>
      <c r="D6" s="1">
        <v>2</v>
      </c>
      <c r="E6" s="1"/>
    </row>
    <row r="7" spans="2:5" x14ac:dyDescent="0.35">
      <c r="B7" s="1">
        <v>0</v>
      </c>
      <c r="C7" s="1"/>
      <c r="D7" s="1">
        <v>2</v>
      </c>
      <c r="E7" s="1">
        <v>3</v>
      </c>
    </row>
    <row r="8" spans="2:5" x14ac:dyDescent="0.35">
      <c r="B8" s="1">
        <v>0</v>
      </c>
      <c r="C8" s="1">
        <v>1</v>
      </c>
      <c r="D8" s="1"/>
      <c r="E8" s="1"/>
    </row>
    <row r="9" spans="2:5" x14ac:dyDescent="0.35">
      <c r="B9" s="1">
        <v>0</v>
      </c>
      <c r="C9" s="1"/>
      <c r="D9" s="1"/>
      <c r="E9" s="1">
        <v>3</v>
      </c>
    </row>
    <row r="10" spans="2:5" x14ac:dyDescent="0.35">
      <c r="B10" s="1">
        <v>0</v>
      </c>
      <c r="C10" s="1">
        <v>1</v>
      </c>
      <c r="D10" s="1"/>
      <c r="E10" s="1">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9AB1F5-9788-47CB-97B6-439934C05854}">
  <ds:schemaRefs>
    <ds:schemaRef ds:uri="http://schemas.microsoft.com/sharepoint/v3/contenttype/forms"/>
  </ds:schemaRefs>
</ds:datastoreItem>
</file>

<file path=customXml/itemProps2.xml><?xml version="1.0" encoding="utf-8"?>
<ds:datastoreItem xmlns:ds="http://schemas.openxmlformats.org/officeDocument/2006/customXml" ds:itemID="{5C0C63CA-88BB-413B-B017-548EF863F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5815F-DBEA-46DD-BE18-59B78CA7E120}">
  <ds:schemaRefs>
    <ds:schemaRef ds:uri="http://schemas.microsoft.com/office/2006/metadata/properties"/>
    <ds:schemaRef ds:uri="http://schemas.microsoft.com/office/infopath/2007/PartnerControls"/>
    <ds:schemaRef ds:uri="aaae2ad0-0604-4959-883a-394456391938"/>
    <ds:schemaRef ds:uri="064e2e54-2231-4f9b-b6c4-f72d5c9290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Nouvelle grille</vt:lpstr>
      <vt:lpstr>Plages de résultats</vt:lpstr>
      <vt:lpstr>'Nouvelle grille'!Zone_d_impression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Camille BUEWAERT</cp:lastModifiedBy>
  <cp:lastPrinted>2022-09-23T12:11:16Z</cp:lastPrinted>
  <dcterms:created xsi:type="dcterms:W3CDTF">2022-02-10T17:36:52Z</dcterms:created>
  <dcterms:modified xsi:type="dcterms:W3CDTF">2024-02-26T13:09:54Z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