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2_GT Impact/04_Livrables Groupe de Place/00_Mise en page_Nov2023/01_DOCUMENTS VF/"/>
    </mc:Choice>
  </mc:AlternateContent>
  <xr:revisionPtr revIDLastSave="435" documentId="8_{C5743C33-3F5C-4B52-815B-08C08A8F40B0}" xr6:coauthVersionLast="47" xr6:coauthVersionMax="47" xr10:uidLastSave="{670124B6-F503-42E0-8F98-339127F850C5}"/>
  <bookViews>
    <workbookView xWindow="-110" yWindow="-110" windowWidth="19420" windowHeight="10420" xr2:uid="{2E2D5F2E-1056-40D4-8CB6-2F8F09511D3D}"/>
  </bookViews>
  <sheets>
    <sheet name="Grille Actions cotées" sheetId="3" r:id="rId1"/>
    <sheet name="Plages de résultats" sheetId="4" r:id="rId2"/>
  </sheets>
  <definedNames>
    <definedName name="_xlnm.Print_Area" localSheetId="0">'Grille Actions cotées'!$A$5:$N$128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2" i="3" l="1"/>
  <c r="K116" i="3"/>
  <c r="K94" i="3"/>
  <c r="K63" i="3"/>
  <c r="K61" i="3"/>
  <c r="K59" i="3"/>
  <c r="K57" i="3"/>
  <c r="K55" i="3" l="1"/>
  <c r="K20" i="3"/>
  <c r="K104" i="3"/>
  <c r="K100" i="3"/>
  <c r="K98" i="3"/>
  <c r="K96" i="3"/>
  <c r="K92" i="3"/>
  <c r="K88" i="3"/>
  <c r="K86" i="3"/>
  <c r="K84" i="3"/>
  <c r="K82" i="3"/>
  <c r="K80" i="3"/>
  <c r="K78" i="3"/>
  <c r="K74" i="3"/>
  <c r="K76" i="3"/>
  <c r="K53" i="3"/>
  <c r="K49" i="3"/>
  <c r="K47" i="3"/>
  <c r="K45" i="3"/>
  <c r="K43" i="3"/>
  <c r="K41" i="3"/>
  <c r="K32" i="3"/>
  <c r="K39" i="3"/>
  <c r="K30" i="3"/>
  <c r="K12" i="3"/>
  <c r="L104" i="3"/>
  <c r="L106" i="3"/>
  <c r="L76" i="3"/>
  <c r="L74" i="3"/>
  <c r="L53" i="3"/>
  <c r="L94" i="3"/>
  <c r="K69" i="3"/>
  <c r="K90" i="3" l="1"/>
  <c r="K72" i="3"/>
  <c r="K28" i="3"/>
  <c r="L72" i="3"/>
  <c r="K16" i="3"/>
  <c r="K110" i="3" l="1"/>
  <c r="L100" i="3"/>
  <c r="L96" i="3"/>
  <c r="L92" i="3"/>
  <c r="K67" i="3"/>
  <c r="K65" i="3"/>
  <c r="L10" i="3"/>
  <c r="K22" i="3"/>
  <c r="K114" i="3"/>
  <c r="K108" i="3"/>
  <c r="K106" i="3"/>
  <c r="L45" i="3"/>
  <c r="L28" i="3" s="1"/>
  <c r="K24" i="3"/>
  <c r="K18" i="3"/>
  <c r="K14" i="3"/>
  <c r="K10" i="3" l="1"/>
  <c r="K112" i="3"/>
  <c r="K126" i="3" s="1"/>
  <c r="L102" i="3"/>
  <c r="L9" i="3"/>
  <c r="L90" i="3"/>
  <c r="L71" i="3" s="1"/>
  <c r="K9" i="3" l="1"/>
  <c r="K122" i="3" s="1"/>
  <c r="L119" i="3"/>
  <c r="K102" i="3"/>
  <c r="K125" i="3" l="1"/>
  <c r="K71" i="3"/>
  <c r="K124" i="3" s="1"/>
  <c r="K51" i="3" l="1"/>
  <c r="K119" i="3" s="1"/>
  <c r="K127" i="3" s="1"/>
  <c r="K123"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<sst xmlns="http://schemas.openxmlformats.org/spreadsheetml/2006/main" count="218" uniqueCount="210">
  <si>
    <t>QUESTIONS / EXIGENCES</t>
  </si>
  <si>
    <t>A) THEORIE DU CHANGEMENT</t>
  </si>
  <si>
    <t xml:space="preserve">1. Définition des objectifs généraux </t>
  </si>
  <si>
    <t>B) MISE EN ŒUVRE OPERATIONNELLE</t>
  </si>
  <si>
    <t>C) SUIVI DES RÉSULTATS</t>
  </si>
  <si>
    <t>E) BONUS</t>
  </si>
  <si>
    <t>SYNTHESE</t>
  </si>
  <si>
    <t>Position sur l'échelle</t>
  </si>
  <si>
    <t>2. Qualité des résultats observés</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</si>
  <si>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</si>
  <si>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</si>
  <si>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</si>
  <si>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</si>
  <si>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</si>
  <si>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</si>
  <si>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</si>
  <si>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</si>
  <si>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</si>
  <si>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</si>
  <si>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</si>
  <si>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</si>
  <si>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</si>
  <si>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</si>
  <si>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</si>
  <si>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</si>
  <si>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</si>
  <si>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</si>
  <si>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RÉSULTAT (%) - D</t>
  </si>
  <si>
    <t>RÉSULTAT FINAL (%)</t>
  </si>
  <si>
    <t>Section A</t>
  </si>
  <si>
    <t>Section B</t>
  </si>
  <si>
    <t>Section C</t>
  </si>
  <si>
    <t xml:space="preserve">Section D </t>
  </si>
  <si>
    <t>Section E</t>
  </si>
  <si>
    <t>Score final</t>
  </si>
  <si>
    <t>19. Un suivi des évolutions des performances extra-financières des émetteurs durant la période de détention par le fonds est-il réalisé ?</t>
  </si>
  <si>
    <t>D) COMMUNICATION ET CREDIBILITE</t>
  </si>
  <si>
    <t>1. Le fonds se donne-t-il clairement des objectifs de transformation durable dans ses documents supports?</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</si>
  <si>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</si>
  <si>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</si>
  <si>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</si>
  <si>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1 action planifiée de signalement (actions 5 et 6)</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</si>
  <si>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</si>
  <si>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</si>
  <si>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</si>
  <si>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</si>
  <si>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</si>
  <si>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</si>
  <si>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L'additionnalité du fonds dans l'atteinte des résultats et impacts observés n'est pas analysée</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</si>
  <si>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</si>
  <si>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</si>
  <si>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</si>
  <si>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</si>
  <si>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</si>
  <si>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</si>
  <si>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</si>
  <si>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</si>
  <si>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</si>
  <si>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</si>
  <si>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</si>
  <si>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Les objectifs de transformation durable poursuivis par le fonds sont décrits en lien avec des cibles précises issues des cadres de référence  (par exemple les 164 cibles des 17 ODD)</t>
  </si>
  <si>
    <t>2. Comment est décrit et justifié chaque objectif de transformation durable poursuivi par le fonds  ?</t>
  </si>
  <si>
    <t>Non, l'objectif général n'est pas décliné en objectifs spécifiques au niveau des émetteurs</t>
  </si>
  <si>
    <t>Oui, l'objectif général est décliné en objectifs spécifiques au niveau des émetteurs</t>
  </si>
  <si>
    <t>Les objectifs de transformation durable poursuivis par le fonds sont décrits de manière générale, s'inscrivant dans les grandes tendances sociales ou environnementales</t>
  </si>
  <si>
    <t>3. Le fonds dérive-t-il des objectifs spécifiques pour chacun des émetteurs investis en lien avec ses objectif généraux de transformation durable ?</t>
  </si>
  <si>
    <t xml:space="preserve">Un processus d'amélioration continue est en place, avec des points d'étape et des mesures correctives spécifiés </t>
  </si>
  <si>
    <t>Un processus d'amélioration continue est évoqué mais sans donner de détails</t>
  </si>
  <si>
    <t>Théorie du changement (Max = 30)</t>
  </si>
  <si>
    <t>Suivi des résultats (Max = 30)</t>
  </si>
  <si>
    <t>Communication et crédibilité (Max = 10)</t>
  </si>
  <si>
    <t>Les résultats ou objectifs spécifiques ne sont décrits dans aucun document permettant de répondre à la question, ou de manière trop peu granulaire, ou encore ne sont pas du tout alignés avec ce qui avait été planifié</t>
  </si>
  <si>
    <t>Oui, l'objectif général est décliné en objectifs spécifiques au niveau des émetteurs, les objectifs étant alignés avec un scénario de référence quand celui-ci existe</t>
  </si>
  <si>
    <t>Non, le fonds n'évoque pas la notion d'impact dans ses documents supports (i.e., juridiques et commerciaux)</t>
  </si>
  <si>
    <t>Oui, pour plus de 90% des actifs sous gestion</t>
  </si>
  <si>
    <t>Oui,  dans ses documents supports le fonds justifie les actions déployées par leur potentiel à générer de l'additionnalité</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</si>
  <si>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</si>
  <si>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</si>
  <si>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</si>
  <si>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</si>
  <si>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</si>
  <si>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</si>
  <si>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 xml:space="preserve">21. Comment l'additionnalité du fonds dans l'atteinte des objectifs est-elle analysée ? </t>
  </si>
  <si>
    <t xml:space="preserve">22. Un processus d'amélioration continue des stratégies déployées et des actions réalisées est-il mis en place ? </t>
  </si>
  <si>
    <t>33. Le fonds intègre-t-il un mécanisme de partage des revenus ou des frais de gestion au profit de projets d'intérêt général (associations, fondations…) ?</t>
  </si>
  <si>
    <t xml:space="preserve">Non, le fonds n’applique pas de politique d’allocation de capital singulière en lien avec des objectifs de transformation durable </t>
  </si>
  <si>
    <t xml:space="preserve">Il n'y a pas de vérification des conséquences des actions des émetteurs, que ce soit au niveau des réalisations ou des résultats </t>
  </si>
  <si>
    <t>18. Quels moyens le fonds alloue-t-il à la mise en œuvre opérationnelle de la stratégie ?</t>
  </si>
  <si>
    <t>Le gérant a à sa disposition des sources d'information externes sur l'impact des émetteurs</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</si>
  <si>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</si>
  <si>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</si>
  <si>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</si>
  <si>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</si>
  <si>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Non ou, dans le cas contraire, pour moins de 90% des actifs sous gestion</t>
  </si>
  <si>
    <t xml:space="preserve">31. La RSE de la société de gestion est-elle cohérente avec les objectifs de transformation durable du fonds ? 
</t>
  </si>
  <si>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</si>
  <si>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4.1 Pour répondre aux objectifs de transformation durable visés, le fonds propose-t-il une solution originale ou innovante ? (QUESTION BLANCHE)</t>
  </si>
  <si>
    <t>8.1. Le fonds utilise-t-il d'autres "mécanismes d'impact" que ceux décrits ci-dessus ? Si oui, les décrire. (QUESTION BLANCHE)</t>
  </si>
  <si>
    <t>20.1 A quel niveau les conséquences des actions des entreprises du portefeuille sont-elles suivies ? (QUESTION BLANCHE)</t>
  </si>
  <si>
    <t>Le processus de contrôle de la performance des émetteurs permet de vérifier les réalisations (outputs)</t>
  </si>
  <si>
    <t>Le processus de contrôle de la performance des émetteurs permet de vérifier les résultats (outcomes)</t>
  </si>
  <si>
    <t>21.1 Dans l'évaluation de son additionnalité, le fonds analyse-t-il les éventuels impacts indirects de ses investissements (par exemple, les effets de déplacement)?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</si>
  <si>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</si>
  <si>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Non, le fonds n'évoque pas dans ses documents supports son ambition de suivre et gérer activement les externalités négatives des émetteurs choisis</t>
  </si>
  <si>
    <t>Non, le fonds n’a pas de politique d’engagement actionnarial active en relation avec ses objectifs de transformation durable ou, s'il e an une, ne communique pas sur sa stratégie d'escalade</t>
  </si>
  <si>
    <t>Non, le fonds ne participe pas à des actions collectives d'engagement avec d'autres investisseurs concernant les objectifs de transformation durable visés</t>
  </si>
  <si>
    <t>Oui, le fonds participe à des actions collectives d'engagement avec d'autres investisseurs concernant les objectifs de transformation durable visés sans fournir de détails sur leur fréquence</t>
  </si>
  <si>
    <t xml:space="preserve">Non, le fonds ne pratique pas ou très irrégulièrement ce genre d'initiatives "pédagogiques" auprès de ses participations.  </t>
  </si>
  <si>
    <t>Oui, le fonds a une politique d’engagement actionnarial active et fournit des détails sur sa stratégie d'escalade (fixation des objectifs intermédiaires, gradation des réponses, action de dernier ressort, etc.)</t>
  </si>
  <si>
    <t>Oui, le fonds a une politique d’engagement actionnarial active, fournit des détails sur sa stratégie d'escalade (fixations des objectifs intermédiaires, gradation des réponses, action de dernier ressort, etc.) et communique des statistiques au niveau du portefeuille sur l’état d’avancement de ses actions d’engagement au regard de sa stratégie d’escalade</t>
  </si>
  <si>
    <t>Oui, le fonds a une politique d’engagement actionnarial active, fournit des détails sur sa stratégie d'escalade (fixations des objectifs intermédiaires, gradation des réponses, action de dernier ressort, etc.), communique des statistiques au niveau du portefeuille sur l’état d’avancement de ses actions d’engagement au regard de sa stratégie d’escalade et fournit des exemples d’engagements passés ou en cours pour les différents niveaux d’escalade</t>
  </si>
  <si>
    <t>15.1 ENGAGEMENT ACTIF - Le fonds a-t-il une politique d'engagement actionnarial active concernant les objectifs de transformation durable visés qui incorpore une stratégie d'escalade détaillée ?</t>
  </si>
  <si>
    <t>Non, le fonds ou la société de gestion n’applique pas une politique de vote en cohérence avec les objectifs de transformation durable visés</t>
  </si>
  <si>
    <t xml:space="preserve">Le fonds et la société de gestion appliquent une politique de vote en cohérence avec les objectifs de transformation durable visés. </t>
  </si>
  <si>
    <t xml:space="preserve">Le fonds et la société de gestion appliquent une politique de vote en cohérence avec les objectifs de transformation durable visés ET i) justifie tous ses votes OU ii) soumet régulièrement lors des AG des résolutions concernant les objectifs de transformation durable du fonds et/ou mène des campagnes médiatiques autour des votes relatifs à ces objectifs (au moins trois résolutions/campagnes par an). </t>
  </si>
  <si>
    <t xml:space="preserve">Le fonds et la société de gestion appliquent une politique de vote en cohérence avec les objectifs de transformation durable visés ET justifie tous ses votes ET soumet régulièrement lors des AG des résolutions concernant les objectifs de transformation durable du fonds et/ou mène des campagnes médiatiques autour des votes relatifs à ces objectifs (au moins trois résolutions/campagnes par an). </t>
  </si>
  <si>
    <t>15.3 ENGAGEMENT COLLABORATIF - Le fonds participe-t-il activement à des actions d'engagement collaboratif (via des coalitions d'investisseurs) concernant les objectifs de transformation durable visés ?</t>
  </si>
  <si>
    <t>Oui, le fonds applique une politique d’allocation de capital singulière (faisant intervenir une sélection positive, négative ou thématique des émetteurs) en lien avec ses objectifs de transformation durable qui, si elle était répliquée par de nombreux autres intervenants, serait susceptible d'avoir un effet significatif sur les prix des actifs financiers, et par conséquent de changer le comportement des émetteurs.</t>
  </si>
  <si>
    <t>15.4 SIGNAL DE MARCHÉ - Le fonds applique-t-il une politique d’allocation de capital singulière en lien avec ses objectifs de transformation durable susceptible d’avoir une incidence significative sur les prix des actifs financiers et, par conséquent, d'influencer le comportement des émetteurs ?</t>
  </si>
  <si>
    <t>Moins de 50% du portefeuille est investi dans des émetteurs qui répondent exactement aux objectifs et à la stratégie poursuivis par le fonds</t>
  </si>
  <si>
    <t>Entre 50% et 70% du portefeuille est investi dans des émetteurs qui répondent exactement aux objectifs et à la stratégie poursuivis par le fonds</t>
  </si>
  <si>
    <t>Entre 70% et 90% du portefeuille est investi dans des émetteurs qui répondent exactement aux objectifs et à la stratégie poursuivis par le fonds</t>
  </si>
  <si>
    <t>Plus de 90% du portefeuille est investi dans des émetteurs qui répondent exactement aux objectifs et à la stratégie poursuivis par le fonds</t>
  </si>
  <si>
    <t>Non ou, dans le cas contraire, pour moins de 50% du portefeuille</t>
  </si>
  <si>
    <t>Oui, pour plus de 50% du portefeuille</t>
  </si>
  <si>
    <t>Oui, pour plus de 70% du portefeuille</t>
  </si>
  <si>
    <t>Oui, le fonds pratique régulièrement ce genre d'initiatives "pédagogiques" auprès de ses participations (pour plus de 30% des participations détenues chaque année)</t>
  </si>
  <si>
    <t>13. Comment les actions déployées pour détecter, hiérarchiser et maîtriser les externalités négatives sont-elles décrites ?</t>
  </si>
  <si>
    <t>Le fonds ne maîtrise pas les externalités négatives associées à ses investissements au-delà des objectifs de transformation durable visés</t>
  </si>
  <si>
    <t>Le fonds pratique systématiquement un engagement actif avec les émetteurs en cas d'externalités négatives matérielles, lequel inclut, au minimum, le dialogue avec les émetteurs et le vote en AG d'une manière cohérente avec l'objectif de limitation de ces externalités négatives matérielles</t>
  </si>
  <si>
    <t>Le suivi des externalités négatives matérielles (au-delà des objectifs de transformation durable du fonds) n'est pas réalisé sur tous les émetteurs, ou le fonds ne fournit pas d'objectifs ciblés pour les externalités négatives matérielles pour chaque émetteur visé</t>
  </si>
  <si>
    <t>28. Dans quelle mesure les externalités négatives des émetteurs (au-delà des objectifs de transformation durable visés par le fonds) ont-elles été diminuées durant la période de détention du fonds ?</t>
  </si>
  <si>
    <t xml:space="preserve">Les objectifs de réduction des externalités négatives matérielles fixés ont été atteints durant la période de détention du fonds pour une minorité (&gt; 30%) des émetteurs visés </t>
  </si>
  <si>
    <t xml:space="preserve">Les objectifs de réduction des externalités négatives matérielles fixés ont été atteints durant la période de détention du fonds pour une majorité (&gt; 50%) des émetteurs visés </t>
  </si>
  <si>
    <t xml:space="preserve">Les objectifs de réduction des externalités négatives matérielles fixés ont été atteints durant la période de détention du fonds pour une grande  majorité (&gt; 70%) des émetteurs visés </t>
  </si>
  <si>
    <t xml:space="preserve">Les actions pour détecter, hiérarchiser et maîtriser les externalités négatives avant et après investissement sont évoquées par le fonds mais ne sont pas décrites de manière détaillée </t>
  </si>
  <si>
    <t xml:space="preserve">Les actions pour détecter, hiérarchiser et maîtriser les externalités négatives avant et après investissement sont décrites de manière détaillée: le fonds fournit la méthodologie de l'analyse de matérialité et décrit la procédure d'engagement autour des externalités négatives matérielles </t>
  </si>
  <si>
    <t xml:space="preserve">Le fonds n'a pas défini d'objectifs de réduction des externalités négatives (matérielles) pour chaque émetteur ou les objectifs de réduction des externalités négatives matérielles fixés n'ont été atteints durant la période de détention du fonds que pour une petite minorité (&lt;30%) des émetteurs visés </t>
  </si>
  <si>
    <t>Oui, le fonds pratique très régulièrement ce genre d'initiatives "pédagogiques" auprès de ses participations (pour plus de 50% des participations détenues chaque année)</t>
  </si>
  <si>
    <t>Un faisceau de preuves de niveau 2 (voir notice) permet de conclure avec confiance que le fonds a bien eu un effet additionnel positif pour plus de 50% des actifs sous gestion</t>
  </si>
  <si>
    <t>Un faisceau de preuve de niveau 3 ou plus (voir notice) permet  de conclure avec confiance que le fonds a bien eu un effet additionnel positif pour plus de 50% des actifs sous gestion</t>
  </si>
  <si>
    <t xml:space="preserve">Oui, et cette solution est susceptible de mieux répondre aux préférences de certains émetteurs ou de certains investisseurs </t>
  </si>
  <si>
    <t>Oui, le fonds affiche dans ses documents supports une intention de suivre et gérer activement les externalités négatives (considérées comme matérielles) des émetteurs choisis une fois l'investissement réalisé (au-delà de la seule sélection des émetteurs ex ante)</t>
  </si>
  <si>
    <t>Plusieurs chaines causales détaillées sont présentées, avec une granularité poussée (par objectif, par secteur ou par entreprise)</t>
  </si>
  <si>
    <t>Les facteurs externes dont dépend le succès de la théorie du changement du fonds sont évoqués de manière très générale à l'échelle du fonds</t>
  </si>
  <si>
    <t>Les facteurs externes dont dépend le succès de la théorie du changement du fonds sont détaillés pour des sous-parties du portefeuille (par exemple, par secteur)</t>
  </si>
  <si>
    <t>Les facteurs externes dont dépend le succès de la théorie du changement du fonds sont détaillés pour chaque émetteur</t>
  </si>
  <si>
    <t>Le gérant a à sa disposition des sources d'information externes sur l'impact des émetteurs et peut s'appuyer sur des ressources internes spécialement dédiées à la mise en œuvre opérationnelle de la stratégie (analystes, responsable engagement, etc.). La quantification de ces ressources est mentionnée dans les documents support du fonds.</t>
  </si>
  <si>
    <t>L'additionnalité du fonds dans l'atteinte des résultats et impacts observés est analysée en utilisant un faisceau de preuve de niveau 2 (voir notice)</t>
  </si>
  <si>
    <t>L'additionnalité du fonds dans l'atteinte des résultats et impacts observés est rationalisée de manière plausible et/ou appuyée par des méthodes quantitatives ou qualitatives "basiques" (voir notice)</t>
  </si>
  <si>
    <t>L'additionnalité du fonds dans l'atteinte des résultats et impacts observés est analysée en utilisant un faisceau de preuve de niveau 3 ou plus (voir notice)</t>
  </si>
  <si>
    <t>Le potentiel de contribution du fonds tel que communiqué aux épargnants et investisseurs est en adéquation avec ce que révèle la présente analyse: le fonds se dit à impact et valide bien toutes les conditions pour le faire (questions qualifiantes et score total minimal). La communication peut être qualifiée d'appropriée.</t>
  </si>
  <si>
    <t>Non, le fonds n'intègre pas de mécanisme de partage des frais de gestion au profit d'associations</t>
  </si>
  <si>
    <t>Oui, le fonds intègre un mécanisme de partage des frais de gestion au profit d'associations équivalent à moins de 0,5% des encours en année "normale"</t>
  </si>
  <si>
    <t>Oui, le fonds intègre un mécanisme de partage des frais de gestion au profit d'associations équivalent à entre 0,5% et 1% des encours en année "normale"</t>
  </si>
  <si>
    <t>Oui, le fonds intègre un mécanisme de partage des frais de gestion au profit d'associations équivalent à plus de 1% des encours en année "normale"</t>
  </si>
  <si>
    <t>La rémunération des gérants du fonds implique une part variable laquelle est sans aucune indexation ou lien avec des critères d'impact au niveau du fonds (résultats obtenus ou moyens mis en œuvre) OU en l'absence de rémunération variable, les gérants ont des objectifs annuels personnels qui incluent des critères relatifs aux performances financières du fonds sans inclure aussi des critères d'impact au niveau du fonds  (résultats obtenus ou moyens mis en oeuvre)</t>
  </si>
  <si>
    <t>Oui, le fonds est impliqué dans des actions collectives d’engagement avec d'autres investisseurs concernant les objectifs de transformation durable visés sur au moins 20% des positions du portefeuille (sauf incapacité dûment justifiée, voir notice) ou est l'organisateur/porte-parole de coalitions d'investisseurs (entre 0 et 3 par an)</t>
  </si>
  <si>
    <t>Oui, le fonds est impliqué dans des actions collectives d’engagement avec d'autres investisseurs concernant les objectifs de transformation durable visés sur au moins 30% des positions du portefeuille (sauf incapacité dûment justifiée, voir notice) ou est l'organisateur/porte-parole de coalitions (&gt;3 par an)</t>
  </si>
  <si>
    <t xml:space="preserve">Oui, le fonds applique une politique d’allocation de capital singulière en lien avec ses objectifs de transformation durable qui est susceptible d'avoir un effet significatif sur les prix des actifs financiers et par conséquent de changer le comportement des émetteurs (le fonds et les autres fonds appliquant une stratégie très similaire - voir notice - représentent ensemble plus de 5% de la capitalisation des entreprises investies ou le fonds peut démontrer, en s’appuyant sur des travaux rigoureux, que ses décisions d‘allocation de capital ont débouché sur une hausse de 10% au moins du cours des entreprises investies ou d’une baisse de 10% des entreprises exclues). </t>
  </si>
  <si>
    <t xml:space="preserve">Oui, le fonds applique une politique d’allocation de capital singulière en lien avec ses objectifs de transformation durable qui est susceptible d'avoir un effet très significatif sur les prix des actifs financiers et par conséquent de changer le comportement des émetteurs (le fonds et les autres fonds appliquant une stratégie très similaire - voir notice - représentent ensemble plus de 10% de la capitalisation des entreprises investies ou le fonds peut démontrer, en s’appuyant sur des travaux rigoureux, que ses décisions d‘allocation de capital ont débouché sur une hausse de 20% au moins du cours des entreprises investies ou d’une baisse de 20% des entreprises exclues). </t>
  </si>
  <si>
    <t xml:space="preserve">15. Avec quelle intensité le fonds actionne-t-il les mécanismes d'impact les plus pertinents pour sa classe d'actifs (actions cotées) ? </t>
  </si>
  <si>
    <t xml:space="preserve">Le gérant a à sa disposition des sources d'information externes sur l'impact des émetteurs et peut s'appuyer sur des ressources internes spécialement dédiées à la mise en œuvre opérationnelle de la stratégie (analystes, responsable engagement, etc.). </t>
  </si>
  <si>
    <t>Un rationnel convaincant ou un faisceau de preuves de niveau 1 (voir notice) permet de conclure avec confiance que le fonds a bien eu un effet additionnel positif pour plus de 50% des actifs sous gestion</t>
  </si>
  <si>
    <t>Le potentiel de contribution du fonds tel que communiqué aux épargnants et investisseurs peut être perçu comme trop ambitieux par rapport à ce que révèle la présente analyse: le fonds se dit à impact sans valider (encore) toutes les conditions nécessaires pour le faire (questions qualifiantes et score total minimal). La communication peut être qualifiée de mensongère ou de trompeuse.</t>
  </si>
  <si>
    <t xml:space="preserve">Oui, et le rapport présente de manière détaillée les changements dans les résultats des émetteurs. </t>
  </si>
  <si>
    <t>34. Le fonds organise-t-il des évènements de sensibilisation à l’impact ou au reporting d’impact pour les entreprises investies ?</t>
  </si>
  <si>
    <t>26. Dans quelle mesure les résultats relatifs (i.e., par rapport à des comparables sectoriels, à la tendance passée ou aux objectifs spécifiques fixés par le fonds) observés au niveau des émetteurs correspondent-ils aux objectifs de transformation durable visés par le fonds ?</t>
  </si>
  <si>
    <t>Oui, et le rapport comporte des parties spécifiques sur i) les changements des résultats des émetteurs, et ii) une vue agrégée des actions de contribution/d'impact déployées par le fonds.</t>
  </si>
  <si>
    <t xml:space="preserve">Oui, et le rapport comporte des parties spécifiques sur i) les changements des résultats des émetteurs, ii) les actions déployées par le fonds émetteur par émetteur et, lorsque c'est possible, iii) la correspondance entre les deux. </t>
  </si>
  <si>
    <t xml:space="preserve">4. Comment d'autres fonds concurrents couvrent-ils le besoin auquel répond chaque objectif de transformation durable poursuivi par le fonds ? </t>
  </si>
  <si>
    <t>2. Définition des actions déployées par l'institution financière pour atteindre les objectifs (i.e. causer les changements recherchés)</t>
  </si>
  <si>
    <t>17. Le fonds applique-t-il une stratégie particulière qui veille à la matérialisation et la pérénnisation de son impact/contribution (durée d'investissement minimale, choix du moment de sortie, choix du repreneur, etc.) ?</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</si>
  <si>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</si>
  <si>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</si>
  <si>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</si>
  <si>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Oui, et cette solution est susceptible de mieux répondre aux préférences de certains émetteurs ou de certains investisseurs. Elle a en outre le potentiel d'être largement dupliquée et de constituer un nouveau type de stratégie dans la mesure où elle n'implique pas de barrières à l'entrée importantes (ex: un fonds d'engagement autour des ODD)</t>
  </si>
  <si>
    <t>Oui, et cette stratégie particulière est détaillée dans les documents support du fonds</t>
  </si>
  <si>
    <t>29. Comment le potentiel d'impact du Fonds est-il communiqué aux épargnants et investisseurs ?</t>
  </si>
  <si>
    <t>Le fonds pratique systématiquement un engagement actif avec les émetteurs en cas d'externalités négatives matérielles, lequel inclut le dialogue avec les émetteurs et le vote en AG d'une manière cohérente avec l'objectif de limitation de ces externalités négatives matérielles. En plus, le fonds pose aux émetteurs des objectifs de réduction des externalités négatives matérielles susceptibles de remettre en cause son soutien au management en AG.</t>
  </si>
  <si>
    <t>Les actions pour détecter, hiérarchiser et maîtriser les externalités négatives avant et après investissement ne sont pas décrites.</t>
  </si>
  <si>
    <r>
      <t xml:space="preserve">La rémunération des gérants du fonds implique une part variable indexée sur des critères d’impact au niveau du fonds (résultats obtenus ou actions mises en œuvre) </t>
    </r>
    <r>
      <rPr>
        <b/>
        <sz val="8"/>
        <color rgb="FF14233C"/>
        <rFont val="Montserrat"/>
      </rPr>
      <t>de manière non négligeable</t>
    </r>
    <r>
      <rPr>
        <sz val="8"/>
        <color rgb="FF14233C"/>
        <rFont val="Montserrat"/>
      </rPr>
      <t xml:space="preserve"> (voir notice) OU la rémunération des gérants du fonds n’implique aucune part variable et, si les gérants ont des objectifs annuels personnels, ceux-ci n'incluent pas de critères relatifs aux performances financières du fonds sans inclure de critères d'impact au niveau du fonds (résultats obtenus ou moyens mis en oeuvre) </t>
    </r>
  </si>
  <si>
    <r>
      <t xml:space="preserve">La rémunération des gérants implique une part variable qui est indexée sur des critères d’impact au niveau du fonds (résultats obtenus ou actions mises en œuvre) </t>
    </r>
    <r>
      <rPr>
        <b/>
        <sz val="8"/>
        <color rgb="FF14233C"/>
        <rFont val="Montserrat"/>
      </rPr>
      <t xml:space="preserve">de manière substantielle </t>
    </r>
    <r>
      <rPr>
        <sz val="8"/>
        <color rgb="FF14233C"/>
        <rFont val="Montserrat"/>
      </rPr>
      <t xml:space="preserve">(représentant entre 25% et 50% de la rémunération variable) </t>
    </r>
  </si>
  <si>
    <r>
      <t xml:space="preserve">La rémunération des gérants implique une part variable qui est indexée sur des critères d’impact au niveau du fonds (résultats obtenus ou actions mises en œuvre) </t>
    </r>
    <r>
      <rPr>
        <b/>
        <sz val="8"/>
        <color rgb="FF14233C"/>
        <rFont val="Montserrat"/>
      </rPr>
      <t>de manière très substantielle</t>
    </r>
    <r>
      <rPr>
        <sz val="8"/>
        <color rgb="FF14233C"/>
        <rFont val="Montserrat"/>
      </rPr>
      <t xml:space="preserve"> (représentant 50% ou plus de la rémunération variable) </t>
    </r>
  </si>
  <si>
    <r>
      <rPr>
        <b/>
        <sz val="14"/>
        <color rgb="FF02305D"/>
        <rFont val="Montserrat"/>
      </rPr>
      <t xml:space="preserve">Grille d'évaluation du potentiel d'Impact </t>
    </r>
    <r>
      <rPr>
        <b/>
        <sz val="14"/>
        <color rgb="FFF53369"/>
        <rFont val="Montserrat"/>
      </rPr>
      <t>Actions cotées</t>
    </r>
  </si>
  <si>
    <r>
      <t xml:space="preserve">8. Parmi la liste suivante, veuillez choisir les actions de contribution planifiées et les actifs sous gestion couverts (à noter en colonne N). Vous pouvez vous référer à la notice explicative pour une présentation des différentes actions de contribution.
</t>
    </r>
    <r>
      <rPr>
        <b/>
        <i/>
        <sz val="8"/>
        <color rgb="FF02305D"/>
        <rFont val="Montserrat"/>
      </rPr>
      <t>1. Apport d'un capital flexible
2. Développement de nouveaux marchés de capitaux où l'offre est insuffisante
3. Apport d'un soutien non-financier
4. Engagement actionnarial
5. Signalement de l'importance de l'impact (signaux de marché)
6. Signalement de l'importance de l'impact (signaux autres)</t>
    </r>
  </si>
  <si>
    <t>15.2 COMPORTEMENT EN AG - Le fonds et la société de gestion dans son ensemble adoptent un comportement lors des assemblées générales en cohérence avec les objectifs de transformation durable visés par le fonds ?</t>
  </si>
  <si>
    <r>
      <t xml:space="preserve">1. Procédure de suivi des résultats. </t>
    </r>
    <r>
      <rPr>
        <b/>
        <i/>
        <sz val="8"/>
        <color rgb="FF02305D"/>
        <rFont val="Montserrat"/>
      </rPr>
      <t xml:space="preserve">Par résultat, on entend changement entre la situation avant investissement et celle après investissement. Une situation préexistante ne peut être considérée un comme étant un résultat. </t>
    </r>
  </si>
  <si>
    <r>
      <t xml:space="preserve">Le potentiel de contribution du fonds tel que communiqué aux épargnants et investisseurs est en adéquation avec ce que révèle la présente analyse: le fonds évoque son </t>
    </r>
    <r>
      <rPr>
        <b/>
        <sz val="8"/>
        <color rgb="FF02305D"/>
        <rFont val="Montserrat"/>
      </rPr>
      <t xml:space="preserve">potentiel de contribution significatif (score &gt; 50%) </t>
    </r>
    <r>
      <rPr>
        <sz val="8"/>
        <color rgb="FF02305D"/>
        <rFont val="Montserrat"/>
      </rPr>
      <t>de contribution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</si>
  <si>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Le potentiel de contribution du fonds tel que communiqué aux épargnants et investisseurs est en adéquation avec ce que révèle la présente analyse: le fonds évoque son </t>
    </r>
    <r>
      <rPr>
        <b/>
        <sz val="8"/>
        <color rgb="FF02305D"/>
        <rFont val="Montserrat"/>
      </rPr>
      <t>potentiel de contribution important (score &gt; score minimum)</t>
    </r>
    <r>
      <rPr>
        <sz val="8"/>
        <color rgb="FF02305D"/>
        <rFont val="Montserrat"/>
      </rPr>
      <t xml:space="preserve">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</si>
  <si>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t xml:space="preserve">Pour toute question concernant cette grille, veuillez consulter la notice explicative, disponible sur le site de l'IFD ou à envoyer un message à impact@ifd-paris.com. </t>
  </si>
  <si>
    <t>Bonus (Max = 5)</t>
  </si>
  <si>
    <r>
      <t xml:space="preserve">5. Le fonds se donne-t-il l'objectif explicite d'avoir de l'impact dans ses documents supports (i.e., juridiques et commerciaux) ? </t>
    </r>
    <r>
      <rPr>
        <b/>
        <sz val="8"/>
        <color rgb="FFF53369"/>
        <rFont val="Montserrat"/>
      </rPr>
      <t>(QUESTION QUALIFIANTE)</t>
    </r>
  </si>
  <si>
    <r>
      <t>6. Le fonds ambitionne-t-il de mettre en place des actions pour limiter les externalités négatives des émetteurs choisis au-delà du ou des objectifs de transformation durable ciblés ?</t>
    </r>
    <r>
      <rPr>
        <b/>
        <sz val="8"/>
        <color rgb="FFF53369"/>
        <rFont val="Montserrat"/>
      </rPr>
      <t xml:space="preserve"> (QUESTION QUALIFIANTE)</t>
    </r>
  </si>
  <si>
    <r>
      <t xml:space="preserve">7. Les actions associées au fonds pour atteindre les objectifs de transformation durable sont-elles décrites dans les documents supports ? </t>
    </r>
    <r>
      <rPr>
        <b/>
        <sz val="8"/>
        <color rgb="FFF53369"/>
        <rFont val="Montserrat"/>
      </rPr>
      <t>(QUESTION QUALIFIANTE)</t>
    </r>
  </si>
  <si>
    <r>
      <t xml:space="preserve">14. Avec quelle systématicité les émetteurs choisis répondent-ils aux objectifs et à la stratégie poursuivis par le fonds ? </t>
    </r>
    <r>
      <rPr>
        <b/>
        <sz val="8"/>
        <color rgb="FFF53369"/>
        <rFont val="Montserrat"/>
      </rPr>
      <t>(QUESTION QUALIFIANTE)</t>
    </r>
  </si>
  <si>
    <r>
      <t>16. Quelles actions le fonds met-il en place pour maîtriser les externalités négatives associées à ses investissements (au-delà des objectifs de transformation durable du fonds) ?</t>
    </r>
    <r>
      <rPr>
        <b/>
        <sz val="8"/>
        <color rgb="FFF53369"/>
        <rFont val="Montserrat"/>
      </rPr>
      <t xml:space="preserve"> (QUESTION QUALIFIANTE)</t>
    </r>
  </si>
  <si>
    <r>
      <t xml:space="preserve">20. Un suivi des évolutions relatives (par rapport à des objectifs spécifiques fixés ex ante par le fonds, à des comparables ou à une tendance passée) des performances extra-financières des émetteurs durant la période de détention par le fonds est-il réalisé ? </t>
    </r>
    <r>
      <rPr>
        <b/>
        <sz val="8"/>
        <color rgb="FFF53369"/>
        <rFont val="Montserrat"/>
      </rPr>
      <t>(QUESTION QUALIFIANTE)</t>
    </r>
  </si>
  <si>
    <r>
      <t>23. Comment le suivi des externalités négatives (au-delà des objectifs de transformation durable du fonds) des émetteurs est-il réalisé ?</t>
    </r>
    <r>
      <rPr>
        <b/>
        <sz val="8"/>
        <color rgb="FFF53369"/>
        <rFont val="Montserrat"/>
      </rPr>
      <t xml:space="preserve"> (QUESTION QUALIFIANTE)</t>
    </r>
  </si>
  <si>
    <r>
      <t>25. Dans quelle mesure les résultats absolus (i.e., progression ou régression) observés au niveau des émetteurs correspondent-ils aux objectifs de transformation durable visés par le fonds ?</t>
    </r>
    <r>
      <rPr>
        <b/>
        <sz val="8"/>
        <color rgb="FFF53369"/>
        <rFont val="Montserrat"/>
      </rPr>
      <t xml:space="preserve"> (QUESTION QUALIFIANTE)</t>
    </r>
  </si>
  <si>
    <r>
      <t xml:space="preserve">24. Un processus de contrôle interne ou externe de la stratégie de transformation durable et de ses résultats existe-t-il ? </t>
    </r>
    <r>
      <rPr>
        <b/>
        <sz val="8"/>
        <color rgb="FFF53369"/>
        <rFont val="Montserrat"/>
      </rPr>
      <t>(QUESTION QUALIFIANTE EN 2025)</t>
    </r>
  </si>
  <si>
    <r>
      <t xml:space="preserve">30. Le fonds communique-t-il un rapport d'impact/contribution annuel accessible aux investisseurs ? </t>
    </r>
    <r>
      <rPr>
        <b/>
        <sz val="8"/>
        <color rgb="FFF53369"/>
        <rFont val="Montserrat"/>
      </rPr>
      <t>(QUESTION QUALIFIANTE)</t>
    </r>
  </si>
  <si>
    <r>
      <t xml:space="preserve">32. La rémunération des gérants du fonds est-elle dépendante des performances du fonds en matière d'impact ? </t>
    </r>
    <r>
      <rPr>
        <b/>
        <sz val="8"/>
        <color rgb="FFF53369"/>
        <rFont val="Montserrat"/>
      </rPr>
      <t>(QUESTION QUALIFIANTE EN 2025)</t>
    </r>
  </si>
  <si>
    <r>
      <t xml:space="preserve">9. Le fonds justifie-t-il les actions envisagées (dans les questions 7 et 8) par la recherche d'additionnalité? </t>
    </r>
    <r>
      <rPr>
        <b/>
        <sz val="8"/>
        <color rgb="FFF53369"/>
        <rFont val="Montserrat"/>
      </rPr>
      <t>(QUESTION QUALIFIANTE)</t>
    </r>
  </si>
  <si>
    <r>
      <t>Un suivi systématique des externalités négatives matérielles des émetteurs (au-delà des objectifs de transformation durable du fonds) est réalisé par rapport à des objectifs clairement identifiés pour chaque émetteur. En cas d'impossibilité de procéder au suivi systématique (en lien avec les contraintes propres à la classe d'actifs du fonds), le fonds fournit des explications, suivant une logique "</t>
    </r>
    <r>
      <rPr>
        <i/>
        <sz val="8"/>
        <color theme="1"/>
        <rFont val="Montserrat"/>
      </rPr>
      <t>comply or explain</t>
    </r>
    <r>
      <rPr>
        <sz val="8"/>
        <color theme="1"/>
        <rFont val="Montserrat"/>
      </rPr>
      <t>".</t>
    </r>
  </si>
  <si>
    <r>
      <t>Pour plus de 70% du portefeuille (voir notice), les résultats observés font ressortir une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</si>
  <si>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 xml:space="preserve">Pour plus de 50%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02305D"/>
        <rFont val="Montserrat"/>
      </rPr>
      <t>"comply or explain</t>
    </r>
    <r>
      <rPr>
        <sz val="8"/>
        <color rgb="FF02305D"/>
        <rFont val="Montserrat"/>
      </rPr>
      <t>".</t>
    </r>
  </si>
  <si>
    <r>
      <t>Pour plus de 70%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02305D"/>
        <rFont val="Montserrat"/>
      </rPr>
      <t>comply or explain</t>
    </r>
    <r>
      <rPr>
        <sz val="8"/>
        <color rgb="FF02305D"/>
        <rFont val="Montserrat"/>
      </rPr>
      <t>".</t>
    </r>
  </si>
  <si>
    <r>
      <t xml:space="preserve">Pour plus de 50% du portefeuille (voir notice), les résultats observés font ressortir une amélioration des résultats (environnementaux ou sociaux) évalués des entreprises investies par rapport à la situation avant l'investissement. </t>
    </r>
    <r>
      <rPr>
        <sz val="8"/>
        <rFont val="Montserrat"/>
      </rPr>
      <t>En cas d'impossibilité de procéder au suivi systématique des résultats ou d'actionner les actions de contribution souhaitées, le fonds fournit des explications, suivant une logique "</t>
    </r>
    <r>
      <rPr>
        <i/>
        <sz val="8"/>
        <rFont val="Montserrat"/>
      </rPr>
      <t>comply or explain</t>
    </r>
    <r>
      <rPr>
        <sz val="8"/>
        <rFont val="Montserrat"/>
      </rPr>
      <t xml:space="preserve">". </t>
    </r>
  </si>
  <si>
    <t>Mise en œuvre (Max =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</si>
</sst>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3" x14ac:knownFonts="1">
    <font>
      <sz val="11"/>
      <color theme="1"/>
      <name val="Calibri"/>
      <family val="2"/>
      <scheme val="minor"/>
    </font>
    <font>
      <b/>
      <sz val="8"/>
      <name val="Montserrat"/>
    </font>
    <font>
      <b/>
      <sz val="8"/>
      <color rgb="FF14233C"/>
      <name val="Montserrat"/>
    </font>
    <font>
      <sz val="8"/>
      <color rgb="FF14233C"/>
      <name val="Montserrat"/>
    </font>
    <font>
      <sz val="8"/>
      <color theme="1"/>
      <name val="Montserrat"/>
    </font>
    <font>
      <b/>
      <u/>
      <sz val="8"/>
      <color rgb="FF14233C"/>
      <name val="Montserrat"/>
    </font>
    <font>
      <b/>
      <sz val="14"/>
      <color rgb="FFEB714C"/>
      <name val="Montserrat"/>
    </font>
    <font>
      <b/>
      <sz val="14"/>
      <color rgb="FFF53369"/>
      <name val="Montserrat"/>
    </font>
    <font>
      <b/>
      <sz val="14"/>
      <color rgb="FF02305D"/>
      <name val="Montserrat"/>
    </font>
    <font>
      <b/>
      <sz val="8"/>
      <color theme="0"/>
      <name val="Montserrat"/>
    </font>
    <font>
      <sz val="8"/>
      <color theme="0"/>
      <name val="Montserrat"/>
    </font>
    <font>
      <b/>
      <sz val="8"/>
      <color rgb="FF02305D"/>
      <name val="Montserrat"/>
    </font>
    <font>
      <sz val="8"/>
      <color rgb="FF02305D"/>
      <name val="Montserrat"/>
    </font>
    <font>
      <b/>
      <u/>
      <sz val="8"/>
      <color rgb="FF02305D"/>
      <name val="Montserrat"/>
    </font>
    <font>
      <b/>
      <u/>
      <sz val="8"/>
      <color theme="0"/>
      <name val="Montserrat"/>
    </font>
    <font>
      <b/>
      <i/>
      <sz val="8"/>
      <color rgb="FF02305D"/>
      <name val="Montserrat"/>
    </font>
    <font>
      <strike/>
      <sz val="8"/>
      <color rgb="FF02305D"/>
      <name val="Montserrat"/>
    </font>
    <font>
      <b/>
      <sz val="8"/>
      <color rgb="FFF53369"/>
      <name val="Montserrat"/>
    </font>
    <font>
      <i/>
      <sz val="8"/>
      <color theme="1"/>
      <name val="Montserrat"/>
    </font>
    <font>
      <i/>
      <sz val="8"/>
      <color rgb="FF14233C"/>
      <name val="Montserrat"/>
    </font>
    <font>
      <i/>
      <sz val="8"/>
      <color rgb="FF02305D"/>
      <name val="Montserrat"/>
    </font>
    <font>
      <sz val="8"/>
      <name val="Montserrat"/>
    </font>
    <font>
      <i/>
      <sz val="8"/>
      <name val="Montserrat"/>
    </font>
  </fonts>
  <fills count="13">
    <fill>
      <patternFill patternType="none"/>
    </fill>
    <fill>
      <patternFill patternType="gray125"/>
    </fill>
    <fill>
      <patternFill patternType="solid">
        <fgColor theme="0"/>
        <bgColor indexed="64"/>
      </patternFill>
    </fill>
    <fill>
      <patternFill patternType="solid">
        <fgColor rgb="FF9FE0EB"/>
        <bgColor indexed="64"/>
      </patternFill>
    </fill>
    <fill>
      <patternFill patternType="solid">
        <fgColor rgb="FFFFFF00"/>
        <bgColor indexed="64"/>
      </patternFill>
    </fill>
    <fill>
      <patternFill patternType="solid">
        <fgColor rgb="FF02305D"/>
        <bgColor indexed="64"/>
      </patternFill>
    </fill>
    <fill>
      <patternFill patternType="solid">
        <fgColor rgb="FF416486"/>
        <bgColor indexed="64"/>
      </patternFill>
    </fill>
    <fill>
      <patternFill patternType="solid">
        <fgColor rgb="FFF53369"/>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auto="1"/>
        <bgColor theme="0"/>
      </patternFill>
    </fill>
  </fills>
  <borders count="27">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43">
    <xf numFmtId="0" fontId="0" fillId="0" borderId="0" xfId="0"/>
    <xf numFmtId="0" fontId="0" fillId="0" borderId="15" xfId="0" applyBorder="1"/>
    <xf numFmtId="0" fontId="2"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center" vertical="center" wrapText="1"/>
    </xf>
    <xf numFmtId="4" fontId="2" fillId="2" borderId="0" xfId="0" applyNumberFormat="1" applyFont="1" applyFill="1" applyAlignment="1">
      <alignment vertical="center" wrapText="1"/>
    </xf>
    <xf numFmtId="165" fontId="2" fillId="2" borderId="0" xfId="0" applyNumberFormat="1"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2" borderId="15" xfId="0" applyFont="1" applyFill="1" applyBorder="1" applyAlignment="1" applyProtection="1">
      <alignment vertical="center" wrapText="1"/>
      <protection locked="0"/>
    </xf>
    <xf numFmtId="4" fontId="3" fillId="2" borderId="0" xfId="0" applyNumberFormat="1" applyFont="1" applyFill="1" applyAlignment="1">
      <alignment vertical="center" wrapText="1"/>
    </xf>
    <xf numFmtId="164" fontId="3" fillId="2" borderId="0" xfId="0" applyNumberFormat="1" applyFont="1" applyFill="1" applyAlignment="1">
      <alignment horizontal="left" vertical="center" wrapText="1"/>
    </xf>
    <xf numFmtId="0" fontId="3" fillId="0" borderId="0" xfId="0" applyFont="1" applyAlignment="1">
      <alignment vertical="center" wrapText="1"/>
    </xf>
    <xf numFmtId="0" fontId="3" fillId="4" borderId="0" xfId="0" applyFont="1" applyFill="1" applyAlignment="1">
      <alignment horizontal="left" vertical="center" wrapText="1"/>
    </xf>
    <xf numFmtId="164" fontId="2" fillId="2" borderId="0" xfId="0" applyNumberFormat="1" applyFont="1" applyFill="1" applyAlignment="1">
      <alignment horizontal="left" vertical="center" wrapText="1"/>
    </xf>
    <xf numFmtId="0" fontId="3" fillId="2" borderId="0" xfId="0" applyFont="1" applyFill="1" applyAlignment="1">
      <alignment horizontal="right" vertical="center" wrapText="1"/>
    </xf>
    <xf numFmtId="0" fontId="3" fillId="0" borderId="15" xfId="0" applyFont="1" applyBorder="1" applyAlignment="1" applyProtection="1">
      <alignment vertical="center" wrapText="1"/>
      <protection locked="0"/>
    </xf>
    <xf numFmtId="0" fontId="3" fillId="4" borderId="0" xfId="0" applyFont="1" applyFill="1" applyAlignment="1">
      <alignment vertical="center" wrapText="1"/>
    </xf>
    <xf numFmtId="0" fontId="1" fillId="2" borderId="0" xfId="0" applyFont="1" applyFill="1" applyAlignment="1">
      <alignment vertical="center"/>
    </xf>
    <xf numFmtId="0" fontId="3" fillId="2" borderId="0" xfId="0" applyFont="1" applyFill="1" applyAlignment="1">
      <alignment vertical="center"/>
    </xf>
    <xf numFmtId="0" fontId="2" fillId="2" borderId="7" xfId="0" applyFont="1" applyFill="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164" fontId="2" fillId="2" borderId="11" xfId="0" applyNumberFormat="1" applyFont="1" applyFill="1" applyBorder="1" applyAlignment="1">
      <alignment vertical="center" wrapText="1"/>
    </xf>
    <xf numFmtId="0" fontId="2" fillId="2" borderId="13" xfId="0" applyFont="1" applyFill="1" applyBorder="1" applyAlignment="1">
      <alignment vertical="center" wrapText="1"/>
    </xf>
    <xf numFmtId="0" fontId="2" fillId="2" borderId="2" xfId="0" applyFont="1" applyFill="1" applyBorder="1" applyAlignment="1">
      <alignment vertical="center" wrapText="1"/>
    </xf>
    <xf numFmtId="0" fontId="3" fillId="2" borderId="2" xfId="0" applyFont="1" applyFill="1" applyBorder="1" applyAlignment="1">
      <alignment vertical="center" wrapText="1"/>
    </xf>
    <xf numFmtId="0" fontId="2" fillId="2" borderId="14" xfId="0" applyFont="1" applyFill="1" applyBorder="1" applyAlignment="1">
      <alignment vertical="center" wrapText="1"/>
    </xf>
    <xf numFmtId="0" fontId="1" fillId="2" borderId="2" xfId="0" applyFont="1" applyFill="1" applyBorder="1" applyAlignment="1">
      <alignment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0" xfId="0" applyFont="1" applyFill="1" applyAlignment="1">
      <alignment vertical="center" wrapText="1"/>
    </xf>
    <xf numFmtId="0" fontId="10" fillId="5" borderId="2" xfId="0" applyFont="1" applyFill="1" applyBorder="1" applyAlignment="1">
      <alignment vertical="center" wrapText="1"/>
    </xf>
    <xf numFmtId="0" fontId="9" fillId="5" borderId="2"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13" xfId="0" applyFont="1" applyFill="1" applyBorder="1" applyAlignment="1">
      <alignment vertical="center" wrapText="1"/>
    </xf>
    <xf numFmtId="0" fontId="9" fillId="6" borderId="0" xfId="0" applyFont="1" applyFill="1" applyAlignment="1">
      <alignment vertical="center" wrapText="1"/>
    </xf>
    <xf numFmtId="0" fontId="9" fillId="6" borderId="0" xfId="0" applyFont="1" applyFill="1" applyAlignment="1">
      <alignment horizontal="center" vertical="center" wrapText="1"/>
    </xf>
    <xf numFmtId="0" fontId="10" fillId="6" borderId="0" xfId="0" applyFont="1" applyFill="1" applyAlignment="1">
      <alignment vertical="center" wrapText="1"/>
    </xf>
    <xf numFmtId="0" fontId="9" fillId="6" borderId="7" xfId="0"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0" fontId="11" fillId="8" borderId="0" xfId="0" applyFont="1" applyFill="1" applyAlignment="1">
      <alignment vertical="center" wrapText="1"/>
    </xf>
    <xf numFmtId="0" fontId="12" fillId="8" borderId="0" xfId="0" applyFont="1" applyFill="1" applyAlignment="1">
      <alignment horizontal="left" vertical="center" wrapText="1"/>
    </xf>
    <xf numFmtId="0" fontId="12" fillId="8" borderId="0" xfId="0" applyFont="1" applyFill="1" applyAlignment="1">
      <alignment vertical="center" wrapText="1"/>
    </xf>
    <xf numFmtId="0" fontId="13" fillId="8" borderId="13" xfId="0" applyFont="1" applyFill="1" applyBorder="1" applyAlignment="1">
      <alignment horizontal="center" vertical="center" wrapText="1"/>
    </xf>
    <xf numFmtId="164" fontId="11" fillId="8" borderId="2" xfId="0" applyNumberFormat="1" applyFont="1" applyFill="1" applyBorder="1" applyAlignment="1">
      <alignment horizontal="center" vertical="center" wrapText="1"/>
    </xf>
    <xf numFmtId="164" fontId="9" fillId="6" borderId="8" xfId="0" applyNumberFormat="1" applyFont="1" applyFill="1" applyBorder="1" applyAlignment="1">
      <alignment horizontal="center" vertical="center" wrapText="1"/>
    </xf>
    <xf numFmtId="164" fontId="11" fillId="8" borderId="14" xfId="0" applyNumberFormat="1" applyFont="1" applyFill="1" applyBorder="1" applyAlignment="1">
      <alignment horizontal="center" vertical="center" wrapText="1"/>
    </xf>
    <xf numFmtId="0" fontId="1" fillId="9" borderId="0" xfId="0" applyFont="1" applyFill="1" applyAlignment="1">
      <alignment vertical="center" wrapText="1"/>
    </xf>
    <xf numFmtId="0" fontId="3" fillId="9" borderId="0" xfId="0" applyFont="1" applyFill="1" applyAlignment="1">
      <alignment vertical="center" wrapText="1"/>
    </xf>
    <xf numFmtId="4" fontId="3" fillId="9" borderId="17" xfId="0" applyNumberFormat="1" applyFont="1" applyFill="1" applyBorder="1" applyAlignment="1">
      <alignment vertical="center" wrapText="1"/>
    </xf>
    <xf numFmtId="0" fontId="11" fillId="9" borderId="0" xfId="0" applyFont="1" applyFill="1" applyAlignment="1">
      <alignment vertical="center" wrapText="1"/>
    </xf>
    <xf numFmtId="0" fontId="12" fillId="9" borderId="0" xfId="0" applyFont="1" applyFill="1" applyAlignment="1">
      <alignment horizontal="left" vertical="center" wrapText="1"/>
    </xf>
    <xf numFmtId="0" fontId="12" fillId="9" borderId="0" xfId="0" applyFont="1" applyFill="1" applyAlignment="1">
      <alignment vertical="center" wrapText="1"/>
    </xf>
    <xf numFmtId="4" fontId="12" fillId="9" borderId="17" xfId="0" applyNumberFormat="1" applyFont="1" applyFill="1" applyBorder="1" applyAlignment="1">
      <alignment vertical="center" wrapText="1"/>
    </xf>
    <xf numFmtId="164" fontId="12" fillId="9" borderId="17" xfId="0" applyNumberFormat="1" applyFont="1" applyFill="1" applyBorder="1" applyAlignment="1">
      <alignment horizontal="left" vertical="center" wrapText="1"/>
    </xf>
    <xf numFmtId="164" fontId="12" fillId="9" borderId="22" xfId="0" applyNumberFormat="1" applyFont="1" applyFill="1" applyBorder="1" applyAlignment="1">
      <alignment horizontal="left" vertical="center" wrapText="1"/>
    </xf>
    <xf numFmtId="0" fontId="11" fillId="10" borderId="0" xfId="0" applyFont="1" applyFill="1" applyAlignment="1">
      <alignment vertical="center" wrapText="1"/>
    </xf>
    <xf numFmtId="0" fontId="12" fillId="10" borderId="0" xfId="0" applyFont="1" applyFill="1" applyAlignment="1">
      <alignment vertical="center" wrapText="1"/>
    </xf>
    <xf numFmtId="0" fontId="12" fillId="10" borderId="0" xfId="0" applyFont="1" applyFill="1" applyAlignment="1">
      <alignment horizontal="left" vertical="center" wrapText="1"/>
    </xf>
    <xf numFmtId="164" fontId="3" fillId="9" borderId="22" xfId="0" applyNumberFormat="1" applyFont="1" applyFill="1" applyBorder="1" applyAlignment="1">
      <alignment horizontal="left" vertical="center" wrapText="1"/>
    </xf>
    <xf numFmtId="0" fontId="12" fillId="3" borderId="0" xfId="0" applyFont="1" applyFill="1" applyAlignment="1">
      <alignment vertical="center" wrapText="1"/>
    </xf>
    <xf numFmtId="0" fontId="3" fillId="11" borderId="0" xfId="0" applyFont="1" applyFill="1" applyAlignment="1">
      <alignment horizontal="left" vertical="center" wrapText="1"/>
    </xf>
    <xf numFmtId="0" fontId="14" fillId="6" borderId="4" xfId="0" applyFont="1" applyFill="1" applyBorder="1" applyAlignment="1">
      <alignment horizontal="center" vertical="center" wrapText="1"/>
    </xf>
    <xf numFmtId="164" fontId="9" fillId="6" borderId="5" xfId="0" applyNumberFormat="1" applyFont="1" applyFill="1" applyBorder="1" applyAlignment="1">
      <alignment horizontal="center" vertical="center" wrapText="1"/>
    </xf>
    <xf numFmtId="164" fontId="9" fillId="6" borderId="6" xfId="0" applyNumberFormat="1" applyFont="1" applyFill="1" applyBorder="1" applyAlignment="1">
      <alignment horizontal="center" vertical="center" wrapText="1"/>
    </xf>
    <xf numFmtId="0" fontId="12" fillId="9" borderId="0" xfId="0" applyFont="1" applyFill="1" applyAlignment="1">
      <alignment horizontal="center" vertical="center" wrapText="1"/>
    </xf>
    <xf numFmtId="0" fontId="16" fillId="9" borderId="0" xfId="0" applyFont="1" applyFill="1" applyAlignment="1">
      <alignment horizontal="center" vertical="center" wrapText="1"/>
    </xf>
    <xf numFmtId="0" fontId="12" fillId="2" borderId="0" xfId="0" applyFont="1" applyFill="1" applyAlignment="1">
      <alignment vertical="center" wrapText="1"/>
    </xf>
    <xf numFmtId="0" fontId="12" fillId="2" borderId="15" xfId="0" applyFont="1" applyFill="1" applyBorder="1" applyAlignment="1" applyProtection="1">
      <alignment vertical="center" wrapText="1"/>
      <protection locked="0"/>
    </xf>
    <xf numFmtId="0" fontId="11" fillId="2" borderId="0" xfId="0" applyFont="1" applyFill="1" applyAlignment="1">
      <alignment vertical="center" wrapText="1"/>
    </xf>
    <xf numFmtId="0" fontId="12" fillId="2" borderId="0" xfId="0" applyFont="1" applyFill="1" applyAlignment="1">
      <alignment horizontal="left" vertical="center" wrapText="1"/>
    </xf>
    <xf numFmtId="4" fontId="12" fillId="2" borderId="0" xfId="0" applyNumberFormat="1" applyFont="1" applyFill="1" applyAlignment="1">
      <alignment vertical="center" wrapText="1"/>
    </xf>
    <xf numFmtId="0" fontId="12" fillId="11" borderId="0" xfId="0" applyFont="1" applyFill="1" applyAlignment="1">
      <alignment horizontal="left" vertical="center" wrapText="1"/>
    </xf>
    <xf numFmtId="164" fontId="12" fillId="2" borderId="0" xfId="0" applyNumberFormat="1" applyFont="1" applyFill="1" applyAlignment="1">
      <alignment horizontal="left" vertical="center" wrapText="1"/>
    </xf>
    <xf numFmtId="0" fontId="11" fillId="9" borderId="0" xfId="0" applyFont="1" applyFill="1" applyAlignment="1">
      <alignment vertical="center" wrapText="1" readingOrder="1"/>
    </xf>
    <xf numFmtId="0" fontId="12" fillId="9" borderId="0" xfId="0" applyFont="1" applyFill="1" applyAlignment="1">
      <alignment horizontal="left" vertical="center" wrapText="1" readingOrder="1"/>
    </xf>
    <xf numFmtId="0" fontId="9" fillId="6" borderId="4" xfId="0" applyFont="1" applyFill="1" applyBorder="1" applyAlignment="1">
      <alignment horizontal="center" vertical="center" wrapText="1"/>
    </xf>
    <xf numFmtId="0" fontId="3" fillId="11" borderId="0" xfId="0" applyFont="1" applyFill="1" applyAlignment="1">
      <alignment vertical="center" wrapText="1"/>
    </xf>
    <xf numFmtId="0" fontId="12" fillId="11" borderId="0" xfId="0" applyFont="1" applyFill="1" applyAlignment="1">
      <alignment vertical="center" wrapText="1"/>
    </xf>
    <xf numFmtId="0" fontId="12" fillId="4" borderId="0" xfId="0" applyFont="1" applyFill="1" applyAlignment="1">
      <alignment vertical="center" wrapText="1"/>
    </xf>
    <xf numFmtId="0" fontId="11" fillId="9" borderId="26" xfId="0" applyFont="1" applyFill="1" applyBorder="1" applyAlignment="1">
      <alignment vertical="center" wrapText="1" readingOrder="1"/>
    </xf>
    <xf numFmtId="0" fontId="12" fillId="9" borderId="0" xfId="0" applyFont="1" applyFill="1" applyAlignment="1">
      <alignment horizontal="center" vertical="center" wrapText="1" readingOrder="1"/>
    </xf>
    <xf numFmtId="0" fontId="12" fillId="11" borderId="0" xfId="0" applyFont="1" applyFill="1" applyAlignment="1">
      <alignment horizontal="left" vertical="center" wrapText="1" readingOrder="1"/>
    </xf>
    <xf numFmtId="0" fontId="12" fillId="9" borderId="22" xfId="0" applyFont="1" applyFill="1" applyBorder="1" applyAlignment="1">
      <alignment vertical="center" wrapText="1"/>
    </xf>
    <xf numFmtId="0" fontId="3" fillId="9" borderId="22" xfId="0" applyFont="1" applyFill="1" applyBorder="1" applyAlignment="1">
      <alignment vertical="center" wrapText="1"/>
    </xf>
    <xf numFmtId="0" fontId="3" fillId="11" borderId="0" xfId="0" applyFont="1" applyFill="1" applyAlignment="1">
      <alignment horizontal="center" vertical="center" wrapText="1"/>
    </xf>
    <xf numFmtId="0" fontId="1" fillId="2" borderId="3" xfId="0" applyFont="1" applyFill="1" applyBorder="1" applyAlignment="1">
      <alignment vertical="center" wrapText="1"/>
    </xf>
    <xf numFmtId="0" fontId="1" fillId="9" borderId="3" xfId="0" applyFont="1" applyFill="1" applyBorder="1" applyAlignment="1">
      <alignment vertical="center" wrapText="1"/>
    </xf>
    <xf numFmtId="0" fontId="3" fillId="9" borderId="0" xfId="0" applyFont="1" applyFill="1" applyAlignment="1">
      <alignment horizontal="left" vertical="center" wrapText="1"/>
    </xf>
    <xf numFmtId="0" fontId="3" fillId="10" borderId="0" xfId="0" applyFont="1" applyFill="1" applyAlignment="1">
      <alignment vertical="center" wrapText="1"/>
    </xf>
    <xf numFmtId="0" fontId="1" fillId="10" borderId="3" xfId="0" applyFont="1" applyFill="1" applyBorder="1" applyAlignment="1">
      <alignment vertical="center" wrapText="1"/>
    </xf>
    <xf numFmtId="0" fontId="4" fillId="11" borderId="0" xfId="0" applyFont="1" applyFill="1" applyAlignment="1">
      <alignment horizontal="left" vertical="center" wrapText="1" readingOrder="1"/>
    </xf>
    <xf numFmtId="0" fontId="11" fillId="8" borderId="0" xfId="0" applyFont="1" applyFill="1" applyAlignment="1">
      <alignment horizontal="center" vertical="center" wrapText="1"/>
    </xf>
    <xf numFmtId="0" fontId="13" fillId="8" borderId="4" xfId="0" applyFont="1" applyFill="1" applyBorder="1" applyAlignment="1">
      <alignment horizontal="center" vertical="center" wrapText="1"/>
    </xf>
    <xf numFmtId="164" fontId="11" fillId="8" borderId="5" xfId="0" applyNumberFormat="1" applyFont="1" applyFill="1" applyBorder="1" applyAlignment="1">
      <alignment horizontal="center" vertical="center" wrapText="1"/>
    </xf>
    <xf numFmtId="164" fontId="11" fillId="8" borderId="6"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11" borderId="0" xfId="0" applyFont="1" applyFill="1" applyAlignment="1">
      <alignment horizontal="center" vertical="center" wrapText="1" readingOrder="1"/>
    </xf>
    <xf numFmtId="0" fontId="9" fillId="5" borderId="0" xfId="0" applyFont="1" applyFill="1" applyAlignment="1">
      <alignment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164" fontId="9" fillId="5" borderId="6" xfId="0" applyNumberFormat="1" applyFont="1" applyFill="1" applyBorder="1" applyAlignment="1">
      <alignment vertical="center" wrapText="1"/>
    </xf>
    <xf numFmtId="0" fontId="12" fillId="12" borderId="16" xfId="0" applyFont="1" applyFill="1" applyBorder="1" applyAlignment="1" applyProtection="1">
      <alignment vertical="center" wrapText="1"/>
      <protection locked="0"/>
    </xf>
    <xf numFmtId="4" fontId="12" fillId="10" borderId="17" xfId="0" applyNumberFormat="1" applyFont="1" applyFill="1" applyBorder="1" applyAlignment="1">
      <alignment vertical="center" wrapText="1"/>
    </xf>
    <xf numFmtId="164" fontId="12" fillId="10" borderId="22" xfId="0" applyNumberFormat="1" applyFont="1" applyFill="1" applyBorder="1" applyAlignment="1">
      <alignment horizontal="left" vertical="center" wrapText="1"/>
    </xf>
    <xf numFmtId="0" fontId="12" fillId="10" borderId="22" xfId="0" applyFont="1" applyFill="1" applyBorder="1" applyAlignment="1">
      <alignment vertical="center" wrapText="1"/>
    </xf>
    <xf numFmtId="0" fontId="3" fillId="12" borderId="16" xfId="0" applyFont="1" applyFill="1" applyBorder="1" applyAlignment="1" applyProtection="1">
      <alignment vertical="center" wrapText="1"/>
      <protection locked="0"/>
    </xf>
    <xf numFmtId="4" fontId="3" fillId="10" borderId="17" xfId="0" applyNumberFormat="1" applyFont="1" applyFill="1" applyBorder="1" applyAlignment="1">
      <alignment vertical="center" wrapText="1"/>
    </xf>
    <xf numFmtId="0" fontId="3" fillId="10" borderId="22"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6" fillId="2" borderId="0" xfId="0" applyFont="1" applyFill="1" applyAlignment="1">
      <alignment horizontal="left" vertical="center" wrapText="1"/>
    </xf>
    <xf numFmtId="0" fontId="9" fillId="5" borderId="7" xfId="0" applyFont="1" applyFill="1" applyBorder="1" applyAlignment="1">
      <alignment vertical="center" wrapText="1"/>
    </xf>
    <xf numFmtId="0" fontId="9" fillId="5" borderId="10" xfId="0" applyFont="1" applyFill="1" applyBorder="1" applyAlignment="1">
      <alignment vertical="center" wrapText="1"/>
    </xf>
    <xf numFmtId="0" fontId="9" fillId="5" borderId="8" xfId="0" applyFont="1" applyFill="1" applyBorder="1" applyAlignment="1">
      <alignment vertical="center" wrapText="1"/>
    </xf>
    <xf numFmtId="0" fontId="10" fillId="5" borderId="11" xfId="0" applyFont="1" applyFill="1" applyBorder="1" applyAlignment="1">
      <alignment vertical="center" wrapText="1"/>
    </xf>
    <xf numFmtId="0" fontId="10" fillId="5" borderId="14" xfId="0" applyFont="1" applyFill="1" applyBorder="1" applyAlignment="1">
      <alignment vertical="center" wrapText="1"/>
    </xf>
    <xf numFmtId="0" fontId="3" fillId="2" borderId="0" xfId="0" applyFont="1" applyFill="1" applyAlignment="1">
      <alignment horizontal="left" vertical="center" wrapText="1"/>
    </xf>
    <xf numFmtId="0" fontId="12" fillId="9" borderId="0" xfId="0" applyFont="1" applyFill="1" applyAlignment="1">
      <alignment horizontal="center" vertical="center" wrapText="1"/>
    </xf>
    <xf numFmtId="0" fontId="12" fillId="9" borderId="0" xfId="0" applyFont="1" applyFill="1" applyAlignment="1">
      <alignment horizontal="right" vertical="center" wrapText="1"/>
    </xf>
    <xf numFmtId="0" fontId="11" fillId="7" borderId="9"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9" borderId="0" xfId="0" applyFont="1" applyFill="1" applyAlignment="1">
      <alignment vertical="center" wrapText="1"/>
    </xf>
    <xf numFmtId="0" fontId="9" fillId="5" borderId="1" xfId="0" applyFont="1" applyFill="1" applyBorder="1" applyAlignment="1">
      <alignment horizontal="center" vertical="center" wrapText="1"/>
    </xf>
    <xf numFmtId="0" fontId="9" fillId="5" borderId="0" xfId="0" applyFont="1" applyFill="1" applyAlignment="1">
      <alignment horizontal="center" vertical="center" wrapText="1"/>
    </xf>
    <xf numFmtId="164" fontId="12" fillId="9" borderId="23" xfId="0" applyNumberFormat="1" applyFont="1" applyFill="1" applyBorder="1" applyAlignment="1">
      <alignment horizontal="left" vertical="center" wrapText="1"/>
    </xf>
    <xf numFmtId="164" fontId="12" fillId="9" borderId="24" xfId="0" applyNumberFormat="1" applyFont="1" applyFill="1" applyBorder="1" applyAlignment="1">
      <alignment horizontal="left" vertical="center" wrapText="1"/>
    </xf>
    <xf numFmtId="164" fontId="12" fillId="9" borderId="25" xfId="0" applyNumberFormat="1" applyFont="1" applyFill="1" applyBorder="1" applyAlignment="1">
      <alignment horizontal="left" vertical="center" wrapText="1"/>
    </xf>
    <xf numFmtId="0" fontId="3" fillId="2" borderId="15" xfId="0" applyFont="1" applyFill="1" applyBorder="1" applyAlignment="1" applyProtection="1">
      <alignment horizontal="center" vertical="center" wrapText="1"/>
      <protection locked="0"/>
    </xf>
    <xf numFmtId="0" fontId="12" fillId="12" borderId="18" xfId="0" applyFont="1" applyFill="1" applyBorder="1" applyAlignment="1" applyProtection="1">
      <alignment horizontal="right" vertical="center" wrapText="1"/>
      <protection locked="0"/>
    </xf>
    <xf numFmtId="0" fontId="12" fillId="12" borderId="3" xfId="0" applyFont="1" applyFill="1" applyBorder="1" applyAlignment="1" applyProtection="1">
      <alignment horizontal="right" vertical="center" wrapText="1"/>
      <protection locked="0"/>
    </xf>
    <xf numFmtId="0" fontId="12" fillId="12" borderId="20" xfId="0" applyFont="1" applyFill="1" applyBorder="1" applyAlignment="1" applyProtection="1">
      <alignment horizontal="right" vertical="center" wrapText="1"/>
      <protection locked="0"/>
    </xf>
    <xf numFmtId="4" fontId="12" fillId="9" borderId="19" xfId="0" applyNumberFormat="1" applyFont="1" applyFill="1" applyBorder="1" applyAlignment="1">
      <alignment horizontal="right" vertical="center" wrapText="1"/>
    </xf>
    <xf numFmtId="4" fontId="12" fillId="9" borderId="0" xfId="0" applyNumberFormat="1" applyFont="1" applyFill="1" applyAlignment="1">
      <alignment horizontal="right" vertical="center" wrapText="1"/>
    </xf>
    <xf numFmtId="4" fontId="12" fillId="9" borderId="21"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02305D"/>
      <color rgb="FFF53369"/>
      <color rgb="FF6DD6C3"/>
      <color rgb="FF416486"/>
      <color rgb="FFFFDE99"/>
      <color rgb="FFB1E9DF"/>
      <color rgb="FF9AACBE"/>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A127"/>
  <sheetViews>
    <sheetView tabSelected="1" zoomScaleNormal="100" workbookViewId="0">
      <pane xSplit="1" ySplit="8" topLeftCell="D12" activePane="bottomRight" state="frozen"/>
      <selection activeCell="A5" sqref="A5"/>
      <selection pane="topRight" activeCell="B5" sqref="B5"/>
      <selection pane="bottomLeft" activeCell="A9" sqref="A9"/>
      <selection pane="bottomRight" activeCell="J14" sqref="J14"/>
    </sheetView>
  </sheetViews>
  <sheetFormatPr baseColWidth="10" defaultColWidth="11.453125" defaultRowHeight="12.5" outlineLevelCol="1" x14ac:dyDescent="0.35"/>
  <cols>
    <col min="1" max="1" width="35.7265625" style="7" customWidth="1"/>
    <col min="2" max="2" width="30.54296875" style="4" customWidth="1" outlineLevel="1"/>
    <col min="3" max="3" width="28.90625" style="4" customWidth="1" outlineLevel="1"/>
    <col min="4" max="4" width="31.1796875" style="4" customWidth="1" outlineLevel="1"/>
    <col min="5" max="5" width="28.90625" style="4" customWidth="1" outlineLevel="1"/>
    <col min="6" max="6" width="11.81640625" style="4" hidden="1" customWidth="1" outlineLevel="1"/>
    <col min="7" max="7" width="3" style="4" hidden="1" customWidth="1" outlineLevel="1"/>
    <col min="8" max="8" width="10.54296875" style="4" customWidth="1"/>
    <col min="9" max="9" width="3.1796875" style="4" customWidth="1"/>
    <col min="10" max="10" width="32.7265625" style="4" customWidth="1"/>
    <col min="11" max="11" width="17.81640625" style="4" customWidth="1"/>
    <col min="12" max="12" width="10.1796875" style="4" customWidth="1"/>
    <col min="13" max="13" width="4.453125" style="4" customWidth="1"/>
    <col min="14" max="14" width="32.453125" style="4" customWidth="1"/>
    <col min="15" max="97" width="11.453125" style="4"/>
    <col min="98" max="98" width="3.7265625" style="4" customWidth="1"/>
    <col min="99" max="105" width="11.453125" style="4" hidden="1" customWidth="1"/>
    <col min="106" max="16384" width="11.453125" style="4"/>
  </cols>
  <sheetData>
    <row r="1" spans="1:14" ht="8" customHeight="1" x14ac:dyDescent="0.35">
      <c r="B1" s="117"/>
      <c r="C1" s="117"/>
      <c r="D1" s="117"/>
      <c r="E1" s="3"/>
      <c r="F1" s="3"/>
      <c r="G1" s="2"/>
      <c r="J1" s="118"/>
      <c r="K1" s="118"/>
      <c r="L1" s="118"/>
    </row>
    <row r="2" spans="1:14" ht="16.5" customHeight="1" x14ac:dyDescent="0.35">
      <c r="B2" s="6"/>
      <c r="C2" s="6"/>
      <c r="D2" s="6"/>
      <c r="E2" s="6"/>
      <c r="F2" s="6"/>
      <c r="G2" s="6"/>
      <c r="H2" s="6"/>
      <c r="I2" s="6"/>
      <c r="J2" s="6"/>
      <c r="K2" s="6"/>
      <c r="L2" s="6"/>
    </row>
    <row r="3" spans="1:14" ht="61" customHeight="1" x14ac:dyDescent="0.35">
      <c r="A3" s="7" t="e" vm="1">
        <v>#VALUE!</v>
      </c>
      <c r="B3" s="119" t="s">
        <v>184</v>
      </c>
      <c r="C3" s="119"/>
      <c r="D3" s="125" t="s">
        <v>190</v>
      </c>
      <c r="E3" s="125"/>
      <c r="F3" s="6"/>
      <c r="G3" s="6"/>
    </row>
    <row r="4" spans="1:14" ht="13" thickBot="1" x14ac:dyDescent="0.4">
      <c r="A4" s="35"/>
    </row>
    <row r="5" spans="1:14" ht="55.5" customHeight="1" x14ac:dyDescent="0.35">
      <c r="A5" s="120" t="s">
        <v>0</v>
      </c>
      <c r="B5" s="131" t="s">
        <v>9</v>
      </c>
      <c r="C5" s="131"/>
      <c r="D5" s="131"/>
      <c r="E5" s="131"/>
      <c r="F5" s="36"/>
      <c r="G5" s="37"/>
      <c r="H5" s="131" t="s">
        <v>52</v>
      </c>
      <c r="I5" s="131"/>
      <c r="J5" s="131" t="s">
        <v>53</v>
      </c>
      <c r="K5" s="131" t="s">
        <v>54</v>
      </c>
      <c r="L5" s="122" t="s">
        <v>55</v>
      </c>
      <c r="N5" s="128" t="s">
        <v>10</v>
      </c>
    </row>
    <row r="6" spans="1:14" ht="13" thickBot="1" x14ac:dyDescent="0.4">
      <c r="A6" s="121"/>
      <c r="B6" s="41">
        <v>0</v>
      </c>
      <c r="C6" s="41">
        <v>1</v>
      </c>
      <c r="D6" s="41">
        <v>2</v>
      </c>
      <c r="E6" s="41">
        <v>3</v>
      </c>
      <c r="F6" s="41"/>
      <c r="G6" s="38"/>
      <c r="H6" s="132"/>
      <c r="I6" s="132"/>
      <c r="J6" s="132"/>
      <c r="K6" s="132"/>
      <c r="L6" s="123"/>
      <c r="N6" s="129"/>
    </row>
    <row r="7" spans="1:14" ht="20.5" customHeight="1" thickBot="1" x14ac:dyDescent="0.4">
      <c r="A7" s="42"/>
      <c r="B7" s="39"/>
      <c r="C7" s="39"/>
      <c r="D7" s="39"/>
      <c r="E7" s="39"/>
      <c r="F7" s="39"/>
      <c r="G7" s="39"/>
      <c r="H7" s="40"/>
      <c r="I7" s="40"/>
      <c r="J7" s="40"/>
      <c r="K7" s="40"/>
      <c r="L7" s="124"/>
    </row>
    <row r="8" spans="1:14" ht="16" customHeight="1" thickBot="1" x14ac:dyDescent="0.4">
      <c r="B8" s="5">
        <v>0</v>
      </c>
      <c r="C8" s="5">
        <v>1</v>
      </c>
      <c r="D8" s="5">
        <v>2</v>
      </c>
      <c r="E8" s="5">
        <v>3</v>
      </c>
    </row>
    <row r="9" spans="1:14" ht="19.5" customHeight="1" x14ac:dyDescent="0.35">
      <c r="A9" s="43" t="s">
        <v>1</v>
      </c>
      <c r="B9" s="44">
        <v>0</v>
      </c>
      <c r="C9" s="44">
        <v>1</v>
      </c>
      <c r="D9" s="44">
        <v>2</v>
      </c>
      <c r="E9" s="44">
        <v>3</v>
      </c>
      <c r="F9" s="45"/>
      <c r="G9" s="45"/>
      <c r="H9" s="45"/>
      <c r="I9" s="45"/>
      <c r="J9" s="46" t="s">
        <v>11</v>
      </c>
      <c r="K9" s="47">
        <f>K10+K28</f>
        <v>0</v>
      </c>
      <c r="L9" s="53">
        <f>L10+L28</f>
        <v>30</v>
      </c>
    </row>
    <row r="10" spans="1:14" ht="21.75" customHeight="1" thickBot="1" x14ac:dyDescent="0.4">
      <c r="A10" s="48" t="s">
        <v>2</v>
      </c>
      <c r="B10" s="49"/>
      <c r="C10" s="49"/>
      <c r="D10" s="49"/>
      <c r="E10" s="50"/>
      <c r="F10" s="50"/>
      <c r="G10" s="50"/>
      <c r="H10" s="50"/>
      <c r="I10" s="50"/>
      <c r="J10" s="51" t="s">
        <v>12</v>
      </c>
      <c r="K10" s="52">
        <f>K12 + K14 +K16+K18+K22+K24</f>
        <v>0</v>
      </c>
      <c r="L10" s="54">
        <f>SUM(L12:L25)</f>
        <v>12</v>
      </c>
    </row>
    <row r="11" spans="1:14" ht="12" customHeight="1" x14ac:dyDescent="0.35">
      <c r="J11" s="8"/>
      <c r="K11" s="9"/>
      <c r="L11" s="10"/>
    </row>
    <row r="12" spans="1:14" ht="94.5" customHeight="1" x14ac:dyDescent="0.35">
      <c r="A12" s="58" t="s">
        <v>37</v>
      </c>
      <c r="B12" s="59" t="s">
        <v>38</v>
      </c>
      <c r="C12" s="59"/>
      <c r="D12" s="60" t="s">
        <v>39</v>
      </c>
      <c r="E12" s="59"/>
      <c r="F12" s="59"/>
      <c r="G12" s="60"/>
      <c r="H12" s="60">
        <v>1</v>
      </c>
      <c r="I12" s="60"/>
      <c r="J12" s="110"/>
      <c r="K12" s="61">
        <f>H12*J12</f>
        <v>0</v>
      </c>
      <c r="L12" s="63">
        <v>2</v>
      </c>
      <c r="N12" s="13"/>
    </row>
    <row r="13" spans="1:14" ht="12" customHeight="1" x14ac:dyDescent="0.35">
      <c r="J13" s="8"/>
      <c r="K13" s="9"/>
      <c r="L13" s="10"/>
    </row>
    <row r="14" spans="1:14" ht="102.75" customHeight="1" x14ac:dyDescent="0.35">
      <c r="A14" s="58" t="s">
        <v>61</v>
      </c>
      <c r="B14" s="60" t="s">
        <v>13</v>
      </c>
      <c r="C14" s="60" t="s">
        <v>64</v>
      </c>
      <c r="D14" s="59" t="s">
        <v>60</v>
      </c>
      <c r="E14" s="59"/>
      <c r="F14" s="59"/>
      <c r="G14" s="60"/>
      <c r="H14" s="60">
        <v>1</v>
      </c>
      <c r="I14" s="60"/>
      <c r="J14" s="110"/>
      <c r="K14" s="61">
        <f>H14*J14</f>
        <v>0</v>
      </c>
      <c r="L14" s="63">
        <v>2</v>
      </c>
      <c r="N14" s="13"/>
    </row>
    <row r="15" spans="1:14" ht="11.5" customHeight="1" x14ac:dyDescent="0.35">
      <c r="C15" s="6"/>
      <c r="D15" s="6"/>
      <c r="E15" s="6"/>
      <c r="F15" s="6"/>
      <c r="K15" s="14"/>
      <c r="L15" s="15"/>
    </row>
    <row r="16" spans="1:14" ht="72.75" customHeight="1" x14ac:dyDescent="0.35">
      <c r="A16" s="58" t="s">
        <v>65</v>
      </c>
      <c r="B16" s="60" t="s">
        <v>62</v>
      </c>
      <c r="C16" s="60" t="s">
        <v>63</v>
      </c>
      <c r="D16" s="60" t="s">
        <v>72</v>
      </c>
      <c r="E16" s="59"/>
      <c r="F16" s="59"/>
      <c r="G16" s="60"/>
      <c r="H16" s="60">
        <v>1</v>
      </c>
      <c r="I16" s="60"/>
      <c r="J16" s="110">
        <v>0</v>
      </c>
      <c r="K16" s="61">
        <f>H16*J16</f>
        <v>0</v>
      </c>
      <c r="L16" s="63">
        <v>2</v>
      </c>
      <c r="N16" s="13"/>
    </row>
    <row r="17" spans="1:14" ht="12" customHeight="1" x14ac:dyDescent="0.35">
      <c r="C17" s="6"/>
      <c r="D17" s="6"/>
      <c r="E17" s="6"/>
      <c r="F17" s="6"/>
      <c r="K17" s="14"/>
      <c r="L17" s="15"/>
    </row>
    <row r="18" spans="1:14" ht="154.5" customHeight="1" x14ac:dyDescent="0.35">
      <c r="A18" s="58" t="s">
        <v>170</v>
      </c>
      <c r="B18" s="60" t="s">
        <v>173</v>
      </c>
      <c r="C18" s="59" t="s">
        <v>174</v>
      </c>
      <c r="D18" s="59" t="s">
        <v>175</v>
      </c>
      <c r="E18" s="59"/>
      <c r="F18" s="59"/>
      <c r="G18" s="60"/>
      <c r="H18" s="60">
        <v>1</v>
      </c>
      <c r="I18" s="60"/>
      <c r="J18" s="110">
        <v>0</v>
      </c>
      <c r="K18" s="61">
        <f>H18*J18</f>
        <v>0</v>
      </c>
      <c r="L18" s="63">
        <v>2</v>
      </c>
      <c r="N18" s="13"/>
    </row>
    <row r="19" spans="1:14" ht="14.5" customHeight="1" x14ac:dyDescent="0.35">
      <c r="C19" s="6"/>
      <c r="D19" s="6"/>
      <c r="E19" s="6"/>
      <c r="F19" s="6"/>
      <c r="K19" s="14"/>
      <c r="L19" s="15"/>
    </row>
    <row r="20" spans="1:14" ht="118" customHeight="1" x14ac:dyDescent="0.35">
      <c r="A20" s="64" t="s">
        <v>96</v>
      </c>
      <c r="B20" s="65" t="s">
        <v>23</v>
      </c>
      <c r="C20" s="66" t="s">
        <v>141</v>
      </c>
      <c r="D20" s="66" t="s">
        <v>176</v>
      </c>
      <c r="E20" s="66"/>
      <c r="F20" s="66"/>
      <c r="G20" s="65"/>
      <c r="H20" s="65">
        <v>0</v>
      </c>
      <c r="I20" s="65"/>
      <c r="J20" s="110">
        <v>0</v>
      </c>
      <c r="K20" s="111">
        <f>H20*J20</f>
        <v>0</v>
      </c>
      <c r="L20" s="112"/>
      <c r="N20" s="13"/>
    </row>
    <row r="21" spans="1:14" x14ac:dyDescent="0.35">
      <c r="C21" s="6"/>
      <c r="D21" s="6"/>
      <c r="E21" s="6"/>
      <c r="F21" s="6"/>
      <c r="K21" s="14"/>
      <c r="L21" s="15"/>
    </row>
    <row r="22" spans="1:14" ht="113.25" customHeight="1" x14ac:dyDescent="0.35">
      <c r="A22" s="58" t="s">
        <v>192</v>
      </c>
      <c r="B22" s="59" t="s">
        <v>73</v>
      </c>
      <c r="C22" s="59"/>
      <c r="D22" s="69" t="s">
        <v>95</v>
      </c>
      <c r="E22" s="59"/>
      <c r="F22" s="59"/>
      <c r="G22" s="60"/>
      <c r="H22" s="60">
        <v>1</v>
      </c>
      <c r="I22" s="60"/>
      <c r="J22" s="110"/>
      <c r="K22" s="61">
        <f>H22*J22</f>
        <v>0</v>
      </c>
      <c r="L22" s="63">
        <v>2</v>
      </c>
      <c r="N22" s="13"/>
    </row>
    <row r="23" spans="1:14" x14ac:dyDescent="0.35">
      <c r="C23" s="6"/>
      <c r="D23" s="6"/>
      <c r="E23" s="6"/>
      <c r="F23" s="6"/>
      <c r="K23" s="14"/>
      <c r="L23" s="15"/>
    </row>
    <row r="24" spans="1:14" ht="97.5" customHeight="1" x14ac:dyDescent="0.35">
      <c r="A24" s="58" t="s">
        <v>193</v>
      </c>
      <c r="B24" s="59" t="s">
        <v>103</v>
      </c>
      <c r="C24" s="60"/>
      <c r="D24" s="69" t="s">
        <v>142</v>
      </c>
      <c r="E24" s="59"/>
      <c r="F24" s="59"/>
      <c r="G24" s="60"/>
      <c r="H24" s="60">
        <v>1</v>
      </c>
      <c r="I24" s="60"/>
      <c r="J24" s="110"/>
      <c r="K24" s="61">
        <f>H24*J24</f>
        <v>0</v>
      </c>
      <c r="L24" s="63">
        <v>2</v>
      </c>
      <c r="N24" s="13"/>
    </row>
    <row r="25" spans="1:14" ht="13" thickBot="1" x14ac:dyDescent="0.4">
      <c r="C25" s="6"/>
      <c r="D25" s="6"/>
      <c r="E25" s="6"/>
      <c r="F25" s="6"/>
      <c r="K25" s="14"/>
    </row>
    <row r="26" spans="1:14" hidden="1" x14ac:dyDescent="0.35"/>
    <row r="27" spans="1:14" ht="11.15" hidden="1" customHeight="1" thickBot="1" x14ac:dyDescent="0.4">
      <c r="B27" s="6"/>
      <c r="D27" s="6"/>
      <c r="E27" s="6"/>
      <c r="F27" s="6"/>
      <c r="K27" s="14"/>
      <c r="L27" s="15"/>
    </row>
    <row r="28" spans="1:14" ht="52" customHeight="1" thickBot="1" x14ac:dyDescent="0.4">
      <c r="A28" s="43" t="s">
        <v>171</v>
      </c>
      <c r="B28" s="44">
        <v>0</v>
      </c>
      <c r="C28" s="44">
        <v>1</v>
      </c>
      <c r="D28" s="44">
        <v>2</v>
      </c>
      <c r="E28" s="44">
        <v>3</v>
      </c>
      <c r="F28" s="45"/>
      <c r="G28" s="45"/>
      <c r="H28" s="45"/>
      <c r="I28" s="45"/>
      <c r="J28" s="70" t="s">
        <v>15</v>
      </c>
      <c r="K28" s="71">
        <f>K30+K32+K41+K43+K45+K47+K49</f>
        <v>0</v>
      </c>
      <c r="L28" s="72">
        <f>SUM(L30:L49)</f>
        <v>18</v>
      </c>
    </row>
    <row r="29" spans="1:14" x14ac:dyDescent="0.35">
      <c r="J29" s="8"/>
      <c r="K29" s="9"/>
      <c r="L29" s="18"/>
    </row>
    <row r="30" spans="1:14" ht="62.15" customHeight="1" x14ac:dyDescent="0.35">
      <c r="A30" s="58" t="s">
        <v>194</v>
      </c>
      <c r="B30" s="59" t="s">
        <v>40</v>
      </c>
      <c r="C30" s="73" t="s">
        <v>49</v>
      </c>
      <c r="D30" s="69" t="s">
        <v>50</v>
      </c>
      <c r="E30" s="74" t="s">
        <v>14</v>
      </c>
      <c r="F30" s="74"/>
      <c r="G30" s="60"/>
      <c r="H30" s="60">
        <v>2</v>
      </c>
      <c r="I30" s="60"/>
      <c r="J30" s="110">
        <v>0</v>
      </c>
      <c r="K30" s="61">
        <f>H30*J30</f>
        <v>0</v>
      </c>
      <c r="L30" s="63">
        <v>4</v>
      </c>
      <c r="N30" s="13"/>
    </row>
    <row r="31" spans="1:14" ht="12" customHeight="1" x14ac:dyDescent="0.35">
      <c r="B31" s="6"/>
      <c r="D31" s="6"/>
      <c r="E31" s="6"/>
      <c r="F31" s="6"/>
      <c r="H31" s="19"/>
      <c r="K31" s="14"/>
    </row>
    <row r="32" spans="1:14" ht="25" customHeight="1" x14ac:dyDescent="0.35">
      <c r="A32" s="130" t="s">
        <v>185</v>
      </c>
      <c r="B32" s="126" t="s">
        <v>16</v>
      </c>
      <c r="C32" s="126" t="s">
        <v>41</v>
      </c>
      <c r="D32" s="126" t="s">
        <v>42</v>
      </c>
      <c r="E32" s="126" t="s">
        <v>43</v>
      </c>
      <c r="F32" s="73"/>
      <c r="G32" s="60"/>
      <c r="H32" s="127">
        <v>1</v>
      </c>
      <c r="I32" s="60"/>
      <c r="J32" s="137">
        <v>0</v>
      </c>
      <c r="K32" s="140">
        <f>H32*J32</f>
        <v>0</v>
      </c>
      <c r="L32" s="133">
        <v>3</v>
      </c>
      <c r="N32" s="136"/>
    </row>
    <row r="33" spans="1:14" x14ac:dyDescent="0.35">
      <c r="A33" s="130"/>
      <c r="B33" s="126"/>
      <c r="C33" s="126"/>
      <c r="D33" s="126"/>
      <c r="E33" s="126"/>
      <c r="F33" s="73"/>
      <c r="G33" s="60"/>
      <c r="H33" s="127"/>
      <c r="I33" s="60"/>
      <c r="J33" s="138"/>
      <c r="K33" s="141"/>
      <c r="L33" s="134"/>
      <c r="N33" s="136"/>
    </row>
    <row r="34" spans="1:14" x14ac:dyDescent="0.35">
      <c r="A34" s="130"/>
      <c r="B34" s="126"/>
      <c r="C34" s="126"/>
      <c r="D34" s="126"/>
      <c r="E34" s="126"/>
      <c r="F34" s="73"/>
      <c r="G34" s="60"/>
      <c r="H34" s="127"/>
      <c r="I34" s="60"/>
      <c r="J34" s="138"/>
      <c r="K34" s="141"/>
      <c r="L34" s="134"/>
      <c r="N34" s="136"/>
    </row>
    <row r="35" spans="1:14" x14ac:dyDescent="0.35">
      <c r="A35" s="130"/>
      <c r="B35" s="126"/>
      <c r="C35" s="126"/>
      <c r="D35" s="126"/>
      <c r="E35" s="126"/>
      <c r="F35" s="73"/>
      <c r="G35" s="60"/>
      <c r="H35" s="127"/>
      <c r="I35" s="60"/>
      <c r="J35" s="138"/>
      <c r="K35" s="141"/>
      <c r="L35" s="134"/>
      <c r="N35" s="136"/>
    </row>
    <row r="36" spans="1:14" x14ac:dyDescent="0.35">
      <c r="A36" s="130"/>
      <c r="B36" s="126"/>
      <c r="C36" s="126"/>
      <c r="D36" s="126"/>
      <c r="E36" s="126"/>
      <c r="F36" s="73"/>
      <c r="G36" s="60"/>
      <c r="H36" s="127"/>
      <c r="I36" s="60"/>
      <c r="J36" s="138"/>
      <c r="K36" s="141"/>
      <c r="L36" s="134"/>
      <c r="N36" s="136"/>
    </row>
    <row r="37" spans="1:14" ht="113.5" customHeight="1" x14ac:dyDescent="0.35">
      <c r="A37" s="130"/>
      <c r="B37" s="126"/>
      <c r="C37" s="126"/>
      <c r="D37" s="126"/>
      <c r="E37" s="126"/>
      <c r="F37" s="73"/>
      <c r="G37" s="60"/>
      <c r="H37" s="127"/>
      <c r="I37" s="60"/>
      <c r="J37" s="139"/>
      <c r="K37" s="142"/>
      <c r="L37" s="135"/>
      <c r="N37" s="136"/>
    </row>
    <row r="38" spans="1:14" x14ac:dyDescent="0.35">
      <c r="B38" s="6"/>
      <c r="D38" s="6"/>
      <c r="E38" s="6"/>
      <c r="F38" s="6"/>
      <c r="K38" s="14"/>
    </row>
    <row r="39" spans="1:14" s="75" customFormat="1" ht="75" customHeight="1" x14ac:dyDescent="0.35">
      <c r="A39" s="64" t="s">
        <v>97</v>
      </c>
      <c r="B39" s="66" t="s">
        <v>44</v>
      </c>
      <c r="C39" s="65" t="s">
        <v>45</v>
      </c>
      <c r="D39" s="66" t="s">
        <v>46</v>
      </c>
      <c r="E39" s="66"/>
      <c r="F39" s="66"/>
      <c r="G39" s="65"/>
      <c r="H39" s="65">
        <v>0</v>
      </c>
      <c r="I39" s="65"/>
      <c r="J39" s="110">
        <v>0</v>
      </c>
      <c r="K39" s="111">
        <f>H39*J39</f>
        <v>0</v>
      </c>
      <c r="L39" s="113">
        <v>0</v>
      </c>
      <c r="N39" s="76"/>
    </row>
    <row r="40" spans="1:14" x14ac:dyDescent="0.35">
      <c r="A40" s="77"/>
      <c r="B40" s="78"/>
      <c r="C40" s="75"/>
      <c r="D40" s="78"/>
      <c r="E40" s="78"/>
      <c r="F40" s="78"/>
      <c r="G40" s="75"/>
      <c r="H40" s="75"/>
      <c r="I40" s="75"/>
      <c r="J40" s="75"/>
      <c r="K40" s="79"/>
      <c r="L40" s="75"/>
    </row>
    <row r="41" spans="1:14" ht="90" customHeight="1" x14ac:dyDescent="0.35">
      <c r="A41" s="58" t="s">
        <v>203</v>
      </c>
      <c r="B41" s="59" t="s">
        <v>47</v>
      </c>
      <c r="C41" s="59"/>
      <c r="D41" s="80" t="s">
        <v>75</v>
      </c>
      <c r="E41" s="59"/>
      <c r="F41" s="59"/>
      <c r="G41" s="60"/>
      <c r="H41" s="60">
        <v>1</v>
      </c>
      <c r="I41" s="60"/>
      <c r="J41" s="110">
        <v>0</v>
      </c>
      <c r="K41" s="61">
        <f>H41*J41</f>
        <v>0</v>
      </c>
      <c r="L41" s="63">
        <v>2</v>
      </c>
      <c r="N41" s="13"/>
    </row>
    <row r="42" spans="1:14" x14ac:dyDescent="0.35">
      <c r="A42" s="77"/>
      <c r="B42" s="75"/>
      <c r="C42" s="75"/>
      <c r="D42" s="75"/>
      <c r="E42" s="75"/>
      <c r="F42" s="75"/>
      <c r="G42" s="75"/>
      <c r="H42" s="75"/>
      <c r="I42" s="75"/>
      <c r="J42" s="75"/>
      <c r="K42" s="79"/>
      <c r="L42" s="75"/>
    </row>
    <row r="43" spans="1:14" ht="66" customHeight="1" x14ac:dyDescent="0.35">
      <c r="A43" s="58" t="s">
        <v>79</v>
      </c>
      <c r="B43" s="59" t="s">
        <v>17</v>
      </c>
      <c r="C43" s="73" t="s">
        <v>59</v>
      </c>
      <c r="D43" s="59" t="s">
        <v>143</v>
      </c>
      <c r="E43" s="59"/>
      <c r="F43" s="59"/>
      <c r="G43" s="60"/>
      <c r="H43" s="60">
        <v>1</v>
      </c>
      <c r="I43" s="60"/>
      <c r="J43" s="110">
        <v>0</v>
      </c>
      <c r="K43" s="61">
        <f>H43*J43</f>
        <v>0</v>
      </c>
      <c r="L43" s="63">
        <v>2</v>
      </c>
      <c r="N43" s="13"/>
    </row>
    <row r="44" spans="1:14" x14ac:dyDescent="0.35">
      <c r="A44" s="77"/>
      <c r="B44" s="75"/>
      <c r="C44" s="78"/>
      <c r="D44" s="78"/>
      <c r="E44" s="78"/>
      <c r="F44" s="78"/>
      <c r="G44" s="75"/>
      <c r="H44" s="75"/>
      <c r="I44" s="75"/>
      <c r="J44" s="75"/>
      <c r="K44" s="79"/>
      <c r="L44" s="75"/>
    </row>
    <row r="45" spans="1:14" ht="78" customHeight="1" x14ac:dyDescent="0.35">
      <c r="A45" s="58" t="s">
        <v>80</v>
      </c>
      <c r="B45" s="59" t="s">
        <v>18</v>
      </c>
      <c r="C45" s="59" t="s">
        <v>144</v>
      </c>
      <c r="D45" s="59" t="s">
        <v>145</v>
      </c>
      <c r="E45" s="59" t="s">
        <v>146</v>
      </c>
      <c r="F45" s="59"/>
      <c r="G45" s="60"/>
      <c r="H45" s="60">
        <v>1</v>
      </c>
      <c r="I45" s="60"/>
      <c r="J45" s="110">
        <v>0</v>
      </c>
      <c r="K45" s="61">
        <f>H45*J45</f>
        <v>0</v>
      </c>
      <c r="L45" s="63">
        <f>3*H45</f>
        <v>3</v>
      </c>
      <c r="N45" s="13"/>
    </row>
    <row r="46" spans="1:14" x14ac:dyDescent="0.35">
      <c r="A46" s="77"/>
      <c r="B46" s="78"/>
      <c r="C46" s="75"/>
      <c r="D46" s="78"/>
      <c r="E46" s="78"/>
      <c r="F46" s="78"/>
      <c r="G46" s="75"/>
      <c r="H46" s="75"/>
      <c r="I46" s="75"/>
      <c r="J46" s="75"/>
      <c r="K46" s="79"/>
      <c r="L46" s="75"/>
    </row>
    <row r="47" spans="1:14" ht="84" customHeight="1" x14ac:dyDescent="0.35">
      <c r="A47" s="58" t="s">
        <v>81</v>
      </c>
      <c r="B47" s="59" t="s">
        <v>19</v>
      </c>
      <c r="C47" s="59" t="s">
        <v>57</v>
      </c>
      <c r="D47" s="59" t="s">
        <v>58</v>
      </c>
      <c r="E47" s="60"/>
      <c r="F47" s="60"/>
      <c r="G47" s="60"/>
      <c r="H47" s="60">
        <v>1</v>
      </c>
      <c r="I47" s="60"/>
      <c r="J47" s="110">
        <v>0</v>
      </c>
      <c r="K47" s="61">
        <f>H47*J47</f>
        <v>0</v>
      </c>
      <c r="L47" s="63">
        <v>2</v>
      </c>
      <c r="N47" s="13"/>
    </row>
    <row r="48" spans="1:14" ht="12" customHeight="1" x14ac:dyDescent="0.35">
      <c r="A48" s="77"/>
      <c r="B48" s="78"/>
      <c r="C48" s="75"/>
      <c r="D48" s="78"/>
      <c r="E48" s="78"/>
      <c r="F48" s="78"/>
      <c r="G48" s="75"/>
      <c r="H48" s="75"/>
      <c r="I48" s="75"/>
      <c r="J48" s="75"/>
      <c r="K48" s="79"/>
      <c r="L48" s="81"/>
    </row>
    <row r="49" spans="1:14" ht="144.5" customHeight="1" x14ac:dyDescent="0.35">
      <c r="A49" s="82" t="s">
        <v>127</v>
      </c>
      <c r="B49" s="83" t="s">
        <v>180</v>
      </c>
      <c r="C49" s="83" t="s">
        <v>135</v>
      </c>
      <c r="D49" s="83" t="s">
        <v>136</v>
      </c>
      <c r="E49" s="83"/>
      <c r="F49" s="59"/>
      <c r="G49" s="60"/>
      <c r="H49" s="60">
        <v>1</v>
      </c>
      <c r="I49" s="60"/>
      <c r="J49" s="110">
        <v>0</v>
      </c>
      <c r="K49" s="61">
        <f>H49*J49</f>
        <v>0</v>
      </c>
      <c r="L49" s="63">
        <v>2</v>
      </c>
      <c r="N49" s="13"/>
    </row>
    <row r="50" spans="1:14" ht="13" thickBot="1" x14ac:dyDescent="0.4">
      <c r="K50" s="14"/>
    </row>
    <row r="51" spans="1:14" ht="20.25" customHeight="1" thickBot="1" x14ac:dyDescent="0.4">
      <c r="A51" s="43" t="s">
        <v>3</v>
      </c>
      <c r="B51" s="44">
        <v>0</v>
      </c>
      <c r="C51" s="44">
        <v>1</v>
      </c>
      <c r="D51" s="44">
        <v>2</v>
      </c>
      <c r="E51" s="44">
        <v>3</v>
      </c>
      <c r="F51" s="44"/>
      <c r="G51" s="45"/>
      <c r="H51" s="45"/>
      <c r="I51" s="45"/>
      <c r="J51" s="84" t="s">
        <v>20</v>
      </c>
      <c r="K51" s="71">
        <f>K53+K55+K65+K67+K69</f>
        <v>0</v>
      </c>
      <c r="L51" s="72">
        <v>27</v>
      </c>
    </row>
    <row r="52" spans="1:14" x14ac:dyDescent="0.35">
      <c r="K52" s="14"/>
    </row>
    <row r="53" spans="1:14" ht="93.75" customHeight="1" x14ac:dyDescent="0.35">
      <c r="A53" s="58" t="s">
        <v>195</v>
      </c>
      <c r="B53" s="60" t="s">
        <v>119</v>
      </c>
      <c r="C53" s="60" t="s">
        <v>120</v>
      </c>
      <c r="D53" s="86" t="s">
        <v>121</v>
      </c>
      <c r="E53" s="86" t="s">
        <v>122</v>
      </c>
      <c r="F53" s="87"/>
      <c r="G53" s="68"/>
      <c r="H53" s="60">
        <v>2</v>
      </c>
      <c r="I53" s="60"/>
      <c r="J53" s="110">
        <v>0</v>
      </c>
      <c r="K53" s="61">
        <f>H53*J53</f>
        <v>0</v>
      </c>
      <c r="L53" s="63">
        <f>6</f>
        <v>6</v>
      </c>
      <c r="N53" s="13"/>
    </row>
    <row r="54" spans="1:14" ht="15" customHeight="1" x14ac:dyDescent="0.35">
      <c r="A54" s="77"/>
      <c r="B54" s="75"/>
      <c r="C54" s="75"/>
      <c r="D54" s="75"/>
      <c r="E54" s="75"/>
      <c r="F54" s="75"/>
      <c r="G54" s="75"/>
      <c r="H54" s="75"/>
      <c r="I54" s="75"/>
      <c r="J54" s="75"/>
      <c r="K54" s="79"/>
      <c r="L54" s="75"/>
    </row>
    <row r="55" spans="1:14" ht="89.25" customHeight="1" x14ac:dyDescent="0.35">
      <c r="A55" s="58" t="s">
        <v>161</v>
      </c>
      <c r="B55" s="60"/>
      <c r="C55" s="59"/>
      <c r="D55" s="59"/>
      <c r="E55" s="59"/>
      <c r="F55" s="59"/>
      <c r="G55" s="60"/>
      <c r="H55" s="60"/>
      <c r="I55" s="60"/>
      <c r="J55" s="110"/>
      <c r="K55" s="61">
        <f>K57+K59+K61+K63</f>
        <v>0</v>
      </c>
      <c r="L55" s="63">
        <v>18</v>
      </c>
      <c r="N55" s="13"/>
    </row>
    <row r="56" spans="1:14" ht="13.5" customHeight="1" x14ac:dyDescent="0.35">
      <c r="A56" s="77"/>
      <c r="B56" s="75"/>
      <c r="C56" s="78"/>
      <c r="D56" s="78"/>
      <c r="E56" s="78"/>
      <c r="F56" s="78"/>
      <c r="G56" s="75"/>
      <c r="H56" s="75"/>
      <c r="I56" s="75"/>
      <c r="J56" s="75"/>
      <c r="K56" s="79"/>
      <c r="L56" s="81"/>
    </row>
    <row r="57" spans="1:14" ht="175" x14ac:dyDescent="0.35">
      <c r="A57" s="88" t="s">
        <v>111</v>
      </c>
      <c r="B57" s="89" t="s">
        <v>104</v>
      </c>
      <c r="C57" s="89" t="s">
        <v>108</v>
      </c>
      <c r="D57" s="89" t="s">
        <v>109</v>
      </c>
      <c r="E57" s="89" t="s">
        <v>110</v>
      </c>
      <c r="F57" s="59"/>
      <c r="G57" s="60"/>
      <c r="H57" s="60">
        <v>1</v>
      </c>
      <c r="I57" s="60"/>
      <c r="J57" s="110">
        <v>0</v>
      </c>
      <c r="K57" s="61">
        <f>H57*J57</f>
        <v>0</v>
      </c>
      <c r="L57" s="63"/>
      <c r="N57" s="13"/>
    </row>
    <row r="58" spans="1:14" ht="15" customHeight="1" x14ac:dyDescent="0.35">
      <c r="K58" s="14"/>
    </row>
    <row r="59" spans="1:14" ht="134" customHeight="1" x14ac:dyDescent="0.35">
      <c r="A59" s="88" t="s">
        <v>186</v>
      </c>
      <c r="B59" s="89" t="s">
        <v>112</v>
      </c>
      <c r="C59" s="89" t="s">
        <v>113</v>
      </c>
      <c r="D59" s="89" t="s">
        <v>114</v>
      </c>
      <c r="E59" s="89" t="s">
        <v>115</v>
      </c>
      <c r="F59" s="59"/>
      <c r="G59" s="60"/>
      <c r="H59" s="60">
        <v>1</v>
      </c>
      <c r="I59" s="60"/>
      <c r="J59" s="110">
        <v>0</v>
      </c>
      <c r="K59" s="61">
        <f>H59*J59</f>
        <v>0</v>
      </c>
      <c r="L59" s="63"/>
      <c r="N59" s="13"/>
    </row>
    <row r="60" spans="1:14" ht="12" customHeight="1" x14ac:dyDescent="0.35">
      <c r="K60" s="14"/>
    </row>
    <row r="61" spans="1:14" ht="129" customHeight="1" x14ac:dyDescent="0.35">
      <c r="A61" s="88" t="s">
        <v>116</v>
      </c>
      <c r="B61" s="89" t="s">
        <v>105</v>
      </c>
      <c r="C61" s="89" t="s">
        <v>106</v>
      </c>
      <c r="D61" s="89" t="s">
        <v>157</v>
      </c>
      <c r="E61" s="89" t="s">
        <v>158</v>
      </c>
      <c r="F61" s="59"/>
      <c r="G61" s="60"/>
      <c r="H61" s="60">
        <v>2</v>
      </c>
      <c r="I61" s="60"/>
      <c r="J61" s="110">
        <v>0</v>
      </c>
      <c r="K61" s="61">
        <f>H61*J61</f>
        <v>0</v>
      </c>
      <c r="L61" s="63"/>
      <c r="N61" s="13"/>
    </row>
    <row r="62" spans="1:14" x14ac:dyDescent="0.35">
      <c r="A62" s="22"/>
      <c r="B62" s="23"/>
      <c r="C62" s="23"/>
      <c r="D62" s="23"/>
      <c r="E62" s="23"/>
      <c r="F62" s="23"/>
      <c r="G62" s="23"/>
      <c r="K62" s="14"/>
      <c r="L62" s="15"/>
    </row>
    <row r="63" spans="1:14" ht="256.75" customHeight="1" x14ac:dyDescent="0.35">
      <c r="A63" s="88" t="s">
        <v>118</v>
      </c>
      <c r="B63" s="89" t="s">
        <v>85</v>
      </c>
      <c r="C63" s="89" t="s">
        <v>117</v>
      </c>
      <c r="D63" s="89" t="s">
        <v>159</v>
      </c>
      <c r="E63" s="89" t="s">
        <v>160</v>
      </c>
      <c r="F63" s="59"/>
      <c r="G63" s="60"/>
      <c r="H63" s="60">
        <v>1</v>
      </c>
      <c r="I63" s="60"/>
      <c r="J63" s="110">
        <v>0</v>
      </c>
      <c r="K63" s="61">
        <f>H63*J63</f>
        <v>0</v>
      </c>
      <c r="L63" s="63"/>
      <c r="N63" s="13"/>
    </row>
    <row r="64" spans="1:14" x14ac:dyDescent="0.35">
      <c r="K64" s="14"/>
    </row>
    <row r="65" spans="1:14" s="16" customFormat="1" ht="186.5" customHeight="1" x14ac:dyDescent="0.35">
      <c r="A65" s="82" t="s">
        <v>196</v>
      </c>
      <c r="B65" s="83" t="s">
        <v>128</v>
      </c>
      <c r="C65" s="90" t="s">
        <v>129</v>
      </c>
      <c r="D65" s="90" t="s">
        <v>179</v>
      </c>
      <c r="E65" s="60"/>
      <c r="F65" s="68"/>
      <c r="G65" s="68"/>
      <c r="H65" s="60">
        <v>1</v>
      </c>
      <c r="I65" s="60"/>
      <c r="J65" s="110"/>
      <c r="K65" s="61">
        <f>H65*J65</f>
        <v>0</v>
      </c>
      <c r="L65" s="91">
        <v>2</v>
      </c>
      <c r="N65" s="13"/>
    </row>
    <row r="66" spans="1:14" x14ac:dyDescent="0.35">
      <c r="A66" s="77"/>
      <c r="B66" s="75"/>
      <c r="C66" s="75"/>
      <c r="D66" s="75"/>
      <c r="E66" s="75"/>
      <c r="F66" s="75"/>
      <c r="G66" s="75"/>
      <c r="H66" s="75"/>
      <c r="I66" s="75"/>
      <c r="J66" s="75"/>
      <c r="K66" s="79"/>
      <c r="L66" s="75"/>
    </row>
    <row r="67" spans="1:14" s="16" customFormat="1" ht="108" customHeight="1" x14ac:dyDescent="0.35">
      <c r="A67" s="58" t="s">
        <v>172</v>
      </c>
      <c r="B67" s="60" t="s">
        <v>23</v>
      </c>
      <c r="C67" s="60"/>
      <c r="D67" s="60" t="s">
        <v>177</v>
      </c>
      <c r="E67" s="60"/>
      <c r="F67" s="60"/>
      <c r="G67" s="60"/>
      <c r="H67" s="60">
        <v>1</v>
      </c>
      <c r="I67" s="60"/>
      <c r="J67" s="110"/>
      <c r="K67" s="61">
        <f>H67*J67</f>
        <v>0</v>
      </c>
      <c r="L67" s="91">
        <v>2</v>
      </c>
      <c r="N67" s="13"/>
    </row>
    <row r="68" spans="1:14" x14ac:dyDescent="0.35">
      <c r="K68" s="14"/>
    </row>
    <row r="69" spans="1:14" s="16" customFormat="1" ht="129" customHeight="1" x14ac:dyDescent="0.35">
      <c r="A69" s="58" t="s">
        <v>87</v>
      </c>
      <c r="B69" s="56" t="s">
        <v>88</v>
      </c>
      <c r="C69" s="56" t="s">
        <v>162</v>
      </c>
      <c r="D69" s="56" t="s">
        <v>147</v>
      </c>
      <c r="E69" s="56"/>
      <c r="F69" s="56"/>
      <c r="G69" s="56"/>
      <c r="H69" s="56">
        <v>1</v>
      </c>
      <c r="I69" s="56"/>
      <c r="J69" s="114"/>
      <c r="K69" s="57">
        <f>H69*J69</f>
        <v>0</v>
      </c>
      <c r="L69" s="92">
        <v>2</v>
      </c>
      <c r="N69" s="13"/>
    </row>
    <row r="70" spans="1:14" ht="13" thickBot="1" x14ac:dyDescent="0.4">
      <c r="K70" s="14"/>
    </row>
    <row r="71" spans="1:14" ht="14.5" customHeight="1" x14ac:dyDescent="0.35">
      <c r="A71" s="43" t="s">
        <v>4</v>
      </c>
      <c r="B71" s="44">
        <v>0</v>
      </c>
      <c r="C71" s="44">
        <v>1</v>
      </c>
      <c r="D71" s="44">
        <v>2</v>
      </c>
      <c r="E71" s="44">
        <v>3</v>
      </c>
      <c r="F71" s="44"/>
      <c r="G71" s="45"/>
      <c r="H71" s="45"/>
      <c r="I71" s="45"/>
      <c r="J71" s="46" t="s">
        <v>21</v>
      </c>
      <c r="K71" s="47">
        <f>K90+K72</f>
        <v>0</v>
      </c>
      <c r="L71" s="53">
        <f>L90+L72</f>
        <v>30</v>
      </c>
    </row>
    <row r="72" spans="1:14" ht="91.5" customHeight="1" thickBot="1" x14ac:dyDescent="0.4">
      <c r="A72" s="48" t="s">
        <v>187</v>
      </c>
      <c r="B72" s="49"/>
      <c r="C72" s="49"/>
      <c r="D72" s="49"/>
      <c r="E72" s="50"/>
      <c r="F72" s="50"/>
      <c r="G72" s="50"/>
      <c r="H72" s="50"/>
      <c r="I72" s="50"/>
      <c r="J72" s="51" t="s">
        <v>22</v>
      </c>
      <c r="K72" s="52">
        <f>K74+K76+K80+K84+K86+K88</f>
        <v>0</v>
      </c>
      <c r="L72" s="54">
        <f>SUM(L74:L88)</f>
        <v>15</v>
      </c>
    </row>
    <row r="73" spans="1:14" ht="14.5" customHeight="1" x14ac:dyDescent="0.35">
      <c r="K73" s="14"/>
    </row>
    <row r="74" spans="1:14" ht="59.15" customHeight="1" x14ac:dyDescent="0.35">
      <c r="A74" s="58" t="s">
        <v>35</v>
      </c>
      <c r="B74" s="73" t="s">
        <v>93</v>
      </c>
      <c r="C74" s="73"/>
      <c r="D74" s="73" t="s">
        <v>74</v>
      </c>
      <c r="E74" s="73"/>
      <c r="F74" s="73"/>
      <c r="G74" s="60"/>
      <c r="H74" s="60">
        <v>1</v>
      </c>
      <c r="I74" s="60"/>
      <c r="J74" s="110"/>
      <c r="K74" s="61">
        <f>H74*J74</f>
        <v>0</v>
      </c>
      <c r="L74" s="63">
        <f>2</f>
        <v>2</v>
      </c>
      <c r="N74" s="13"/>
    </row>
    <row r="75" spans="1:14" ht="14.5" customHeight="1" x14ac:dyDescent="0.35">
      <c r="K75" s="14"/>
    </row>
    <row r="76" spans="1:14" ht="102.5" customHeight="1" x14ac:dyDescent="0.35">
      <c r="A76" s="58" t="s">
        <v>197</v>
      </c>
      <c r="B76" s="73" t="s">
        <v>123</v>
      </c>
      <c r="C76" s="73" t="s">
        <v>124</v>
      </c>
      <c r="D76" s="93" t="s">
        <v>125</v>
      </c>
      <c r="E76" s="73"/>
      <c r="F76" s="73"/>
      <c r="G76" s="60"/>
      <c r="H76" s="60">
        <v>2</v>
      </c>
      <c r="I76" s="60"/>
      <c r="J76" s="110"/>
      <c r="K76" s="61">
        <f>H76*J76</f>
        <v>0</v>
      </c>
      <c r="L76" s="63">
        <f>4</f>
        <v>4</v>
      </c>
      <c r="N76" s="13"/>
    </row>
    <row r="77" spans="1:14" ht="14.5" customHeight="1" x14ac:dyDescent="0.35">
      <c r="K77" s="14"/>
    </row>
    <row r="78" spans="1:14" ht="70.5" customHeight="1" x14ac:dyDescent="0.35">
      <c r="A78" s="64" t="s">
        <v>98</v>
      </c>
      <c r="B78" s="66" t="s">
        <v>86</v>
      </c>
      <c r="C78" s="65" t="s">
        <v>99</v>
      </c>
      <c r="D78" s="66" t="s">
        <v>100</v>
      </c>
      <c r="E78" s="66"/>
      <c r="F78" s="66"/>
      <c r="G78" s="65"/>
      <c r="H78" s="65">
        <v>0</v>
      </c>
      <c r="I78" s="65"/>
      <c r="J78" s="110"/>
      <c r="K78" s="111">
        <f>H78*J78</f>
        <v>0</v>
      </c>
      <c r="L78" s="112"/>
      <c r="N78" s="13"/>
    </row>
    <row r="79" spans="1:14" x14ac:dyDescent="0.35">
      <c r="K79" s="14"/>
    </row>
    <row r="80" spans="1:14" ht="119.25" customHeight="1" x14ac:dyDescent="0.35">
      <c r="A80" s="95" t="s">
        <v>82</v>
      </c>
      <c r="B80" s="56" t="s">
        <v>48</v>
      </c>
      <c r="C80" s="96" t="s">
        <v>149</v>
      </c>
      <c r="D80" s="96" t="s">
        <v>148</v>
      </c>
      <c r="E80" s="96" t="s">
        <v>150</v>
      </c>
      <c r="F80" s="96"/>
      <c r="G80" s="56"/>
      <c r="H80" s="56">
        <v>1</v>
      </c>
      <c r="I80" s="56"/>
      <c r="J80" s="114"/>
      <c r="K80" s="57">
        <f>H80*J80</f>
        <v>0</v>
      </c>
      <c r="L80" s="67">
        <v>3</v>
      </c>
      <c r="N80" s="13"/>
    </row>
    <row r="81" spans="1:14" ht="17.149999999999999" customHeight="1" x14ac:dyDescent="0.35">
      <c r="A81" s="94"/>
      <c r="C81" s="6"/>
      <c r="D81" s="6"/>
      <c r="E81" s="6"/>
      <c r="F81" s="6"/>
      <c r="K81" s="14"/>
      <c r="L81" s="15"/>
    </row>
    <row r="82" spans="1:14" s="16" customFormat="1" ht="76.5" customHeight="1" x14ac:dyDescent="0.35">
      <c r="A82" s="98" t="s">
        <v>101</v>
      </c>
      <c r="B82" s="97" t="s">
        <v>23</v>
      </c>
      <c r="C82" s="97" t="s">
        <v>77</v>
      </c>
      <c r="D82" s="97"/>
      <c r="E82" s="97"/>
      <c r="F82" s="97"/>
      <c r="G82" s="97"/>
      <c r="H82" s="97">
        <v>0</v>
      </c>
      <c r="I82" s="97"/>
      <c r="J82" s="114"/>
      <c r="K82" s="115">
        <f>H82*J82</f>
        <v>0</v>
      </c>
      <c r="L82" s="116"/>
      <c r="N82" s="20"/>
    </row>
    <row r="83" spans="1:14" ht="13" customHeight="1" x14ac:dyDescent="0.35">
      <c r="K83" s="14"/>
    </row>
    <row r="84" spans="1:14" ht="46.5" customHeight="1" x14ac:dyDescent="0.35">
      <c r="A84" s="58" t="s">
        <v>83</v>
      </c>
      <c r="B84" s="60" t="s">
        <v>24</v>
      </c>
      <c r="C84" s="73" t="s">
        <v>67</v>
      </c>
      <c r="D84" s="73" t="s">
        <v>66</v>
      </c>
      <c r="E84" s="73" t="s">
        <v>14</v>
      </c>
      <c r="F84" s="73"/>
      <c r="G84" s="60"/>
      <c r="H84" s="60">
        <v>1</v>
      </c>
      <c r="I84" s="60"/>
      <c r="J84" s="110"/>
      <c r="K84" s="61">
        <f>H84*J84</f>
        <v>0</v>
      </c>
      <c r="L84" s="63">
        <v>2</v>
      </c>
      <c r="N84" s="13"/>
    </row>
    <row r="85" spans="1:14" x14ac:dyDescent="0.35">
      <c r="K85" s="14"/>
    </row>
    <row r="86" spans="1:14" ht="154" customHeight="1" x14ac:dyDescent="0.35">
      <c r="A86" s="82" t="s">
        <v>198</v>
      </c>
      <c r="B86" s="83" t="s">
        <v>130</v>
      </c>
      <c r="C86" s="83"/>
      <c r="D86" s="99" t="s">
        <v>204</v>
      </c>
      <c r="E86" s="73" t="s">
        <v>14</v>
      </c>
      <c r="F86" s="73"/>
      <c r="G86" s="60"/>
      <c r="H86" s="60">
        <v>1</v>
      </c>
      <c r="I86" s="60"/>
      <c r="J86" s="110"/>
      <c r="K86" s="61">
        <f>H86*J86</f>
        <v>0</v>
      </c>
      <c r="L86" s="63">
        <v>2</v>
      </c>
      <c r="N86" s="13"/>
    </row>
    <row r="87" spans="1:14" x14ac:dyDescent="0.35">
      <c r="K87" s="14"/>
    </row>
    <row r="88" spans="1:14" ht="56" customHeight="1" x14ac:dyDescent="0.35">
      <c r="A88" s="55" t="s">
        <v>200</v>
      </c>
      <c r="B88" s="56" t="s">
        <v>23</v>
      </c>
      <c r="C88" s="56"/>
      <c r="D88" s="85" t="s">
        <v>76</v>
      </c>
      <c r="E88" s="60"/>
      <c r="F88" s="60"/>
      <c r="G88" s="60"/>
      <c r="H88" s="60">
        <v>1</v>
      </c>
      <c r="I88" s="60"/>
      <c r="J88" s="110"/>
      <c r="K88" s="61">
        <f>H88*J88</f>
        <v>0</v>
      </c>
      <c r="L88" s="63">
        <v>2</v>
      </c>
      <c r="N88" s="13"/>
    </row>
    <row r="89" spans="1:14" ht="9" customHeight="1" thickBot="1" x14ac:dyDescent="0.4">
      <c r="K89" s="14"/>
    </row>
    <row r="90" spans="1:14" ht="26" customHeight="1" thickBot="1" x14ac:dyDescent="0.4">
      <c r="A90" s="48" t="s">
        <v>8</v>
      </c>
      <c r="B90" s="100">
        <v>0</v>
      </c>
      <c r="C90" s="100">
        <v>1</v>
      </c>
      <c r="D90" s="100">
        <v>2</v>
      </c>
      <c r="E90" s="100">
        <v>3</v>
      </c>
      <c r="F90" s="50"/>
      <c r="G90" s="50"/>
      <c r="H90" s="50"/>
      <c r="I90" s="50"/>
      <c r="J90" s="101" t="s">
        <v>25</v>
      </c>
      <c r="K90" s="102">
        <f>K92+K94+K96+K100</f>
        <v>0</v>
      </c>
      <c r="L90" s="103">
        <f>SUM(L92:L100)</f>
        <v>15</v>
      </c>
    </row>
    <row r="91" spans="1:14" x14ac:dyDescent="0.35">
      <c r="K91" s="14"/>
    </row>
    <row r="92" spans="1:14" ht="176" customHeight="1" x14ac:dyDescent="0.35">
      <c r="A92" s="58" t="s">
        <v>199</v>
      </c>
      <c r="B92" s="59" t="s">
        <v>26</v>
      </c>
      <c r="C92" s="59"/>
      <c r="D92" s="69" t="s">
        <v>208</v>
      </c>
      <c r="E92" s="69" t="s">
        <v>205</v>
      </c>
      <c r="F92" s="11"/>
      <c r="G92" s="12"/>
      <c r="H92" s="60">
        <v>1</v>
      </c>
      <c r="I92" s="60"/>
      <c r="J92" s="110"/>
      <c r="K92" s="61">
        <f>H92*J92</f>
        <v>0</v>
      </c>
      <c r="L92" s="63">
        <f>3</f>
        <v>3</v>
      </c>
      <c r="N92" s="13"/>
    </row>
    <row r="93" spans="1:14" ht="14.5" customHeight="1" x14ac:dyDescent="0.35">
      <c r="K93" s="14"/>
    </row>
    <row r="94" spans="1:14" ht="205.5" customHeight="1" x14ac:dyDescent="0.35">
      <c r="A94" s="58" t="s">
        <v>167</v>
      </c>
      <c r="B94" s="59" t="s">
        <v>71</v>
      </c>
      <c r="C94" s="59"/>
      <c r="D94" s="59" t="s">
        <v>206</v>
      </c>
      <c r="E94" s="59" t="s">
        <v>207</v>
      </c>
      <c r="F94" s="59"/>
      <c r="G94" s="60"/>
      <c r="H94" s="60">
        <v>2</v>
      </c>
      <c r="I94" s="60"/>
      <c r="J94" s="110"/>
      <c r="K94" s="61">
        <f>H94*J94</f>
        <v>0</v>
      </c>
      <c r="L94" s="63">
        <f>6</f>
        <v>6</v>
      </c>
      <c r="N94" s="13"/>
    </row>
    <row r="96" spans="1:14" ht="93.75" customHeight="1" x14ac:dyDescent="0.35">
      <c r="A96" s="58" t="s">
        <v>89</v>
      </c>
      <c r="B96" s="59" t="s">
        <v>48</v>
      </c>
      <c r="C96" s="73" t="s">
        <v>163</v>
      </c>
      <c r="D96" s="73" t="s">
        <v>139</v>
      </c>
      <c r="E96" s="73" t="s">
        <v>140</v>
      </c>
      <c r="F96" s="73"/>
      <c r="G96" s="60"/>
      <c r="H96" s="60">
        <v>1</v>
      </c>
      <c r="I96" s="60"/>
      <c r="J96" s="110"/>
      <c r="K96" s="61">
        <f>H96*J96</f>
        <v>0</v>
      </c>
      <c r="L96" s="63">
        <f>3</f>
        <v>3</v>
      </c>
      <c r="N96" s="13"/>
    </row>
    <row r="97" spans="1:14" ht="16.5" customHeight="1" x14ac:dyDescent="0.35">
      <c r="B97" s="6"/>
      <c r="D97" s="104"/>
      <c r="E97" s="104"/>
      <c r="F97" s="104"/>
      <c r="K97" s="14"/>
      <c r="L97" s="15"/>
    </row>
    <row r="98" spans="1:14" ht="122.25" customHeight="1" x14ac:dyDescent="0.35">
      <c r="A98" s="64" t="s">
        <v>102</v>
      </c>
      <c r="B98" s="65" t="s">
        <v>78</v>
      </c>
      <c r="C98" s="65"/>
      <c r="D98" s="65" t="s">
        <v>91</v>
      </c>
      <c r="E98" s="65" t="s">
        <v>92</v>
      </c>
      <c r="F98" s="65"/>
      <c r="G98" s="65"/>
      <c r="H98" s="65">
        <v>0</v>
      </c>
      <c r="I98" s="65"/>
      <c r="J98" s="110"/>
      <c r="K98" s="111">
        <f>H98*J98</f>
        <v>0</v>
      </c>
      <c r="L98" s="113"/>
      <c r="N98" s="13"/>
    </row>
    <row r="99" spans="1:14" ht="15.65" customHeight="1" x14ac:dyDescent="0.35">
      <c r="K99" s="14"/>
    </row>
    <row r="100" spans="1:14" ht="135.75" customHeight="1" x14ac:dyDescent="0.35">
      <c r="A100" s="58" t="s">
        <v>131</v>
      </c>
      <c r="B100" s="59" t="s">
        <v>137</v>
      </c>
      <c r="C100" s="59" t="s">
        <v>132</v>
      </c>
      <c r="D100" s="59" t="s">
        <v>133</v>
      </c>
      <c r="E100" s="59" t="s">
        <v>134</v>
      </c>
      <c r="F100" s="59"/>
      <c r="G100" s="60"/>
      <c r="H100" s="60">
        <v>1</v>
      </c>
      <c r="I100" s="60"/>
      <c r="J100" s="110"/>
      <c r="K100" s="61">
        <f>H100*J100</f>
        <v>0</v>
      </c>
      <c r="L100" s="63">
        <f>3</f>
        <v>3</v>
      </c>
      <c r="N100" s="13"/>
    </row>
    <row r="101" spans="1:14" ht="12.5" customHeight="1" thickBot="1" x14ac:dyDescent="0.4">
      <c r="K101" s="14"/>
    </row>
    <row r="102" spans="1:14" ht="28" customHeight="1" thickBot="1" x14ac:dyDescent="0.4">
      <c r="A102" s="43" t="s">
        <v>36</v>
      </c>
      <c r="B102" s="44">
        <v>0</v>
      </c>
      <c r="C102" s="44">
        <v>1</v>
      </c>
      <c r="D102" s="44">
        <v>2</v>
      </c>
      <c r="E102" s="44">
        <v>3</v>
      </c>
      <c r="F102" s="45"/>
      <c r="G102" s="45"/>
      <c r="H102" s="45"/>
      <c r="I102" s="45"/>
      <c r="J102" s="84" t="s">
        <v>27</v>
      </c>
      <c r="K102" s="71">
        <f>SUM(K104:K110)</f>
        <v>0</v>
      </c>
      <c r="L102" s="72">
        <f>SUM(L104:L110)</f>
        <v>10</v>
      </c>
    </row>
    <row r="103" spans="1:14" ht="12" customHeight="1" x14ac:dyDescent="0.35">
      <c r="K103" s="14"/>
    </row>
    <row r="104" spans="1:14" ht="200" x14ac:dyDescent="0.35">
      <c r="A104" s="58" t="s">
        <v>178</v>
      </c>
      <c r="B104" s="60" t="s">
        <v>164</v>
      </c>
      <c r="C104" s="60" t="s">
        <v>188</v>
      </c>
      <c r="D104" s="60" t="s">
        <v>189</v>
      </c>
      <c r="E104" s="59" t="s">
        <v>151</v>
      </c>
      <c r="F104" s="59"/>
      <c r="G104" s="60"/>
      <c r="H104" s="60">
        <v>1</v>
      </c>
      <c r="I104" s="60"/>
      <c r="J104" s="110"/>
      <c r="K104" s="61">
        <f>H104*J104</f>
        <v>0</v>
      </c>
      <c r="L104" s="63">
        <f>3</f>
        <v>3</v>
      </c>
      <c r="N104" s="13"/>
    </row>
    <row r="105" spans="1:14" x14ac:dyDescent="0.35">
      <c r="K105" s="14"/>
    </row>
    <row r="106" spans="1:14" ht="93" customHeight="1" x14ac:dyDescent="0.35">
      <c r="A106" s="58" t="s">
        <v>201</v>
      </c>
      <c r="B106" s="60" t="s">
        <v>23</v>
      </c>
      <c r="C106" s="69" t="s">
        <v>165</v>
      </c>
      <c r="D106" s="69" t="s">
        <v>168</v>
      </c>
      <c r="E106" s="69" t="s">
        <v>169</v>
      </c>
      <c r="F106" s="17"/>
      <c r="G106" s="12"/>
      <c r="H106" s="60">
        <v>1</v>
      </c>
      <c r="I106" s="60"/>
      <c r="J106" s="110">
        <v>0</v>
      </c>
      <c r="K106" s="61">
        <f>H106*J106</f>
        <v>0</v>
      </c>
      <c r="L106" s="63">
        <f>3</f>
        <v>3</v>
      </c>
      <c r="N106" s="13"/>
    </row>
    <row r="107" spans="1:14" x14ac:dyDescent="0.35">
      <c r="K107" s="14"/>
    </row>
    <row r="108" spans="1:14" ht="92.25" customHeight="1" x14ac:dyDescent="0.35">
      <c r="A108" s="58" t="s">
        <v>94</v>
      </c>
      <c r="B108" s="60" t="s">
        <v>51</v>
      </c>
      <c r="C108" s="59" t="s">
        <v>90</v>
      </c>
      <c r="D108" s="59"/>
      <c r="E108" s="59"/>
      <c r="F108" s="59"/>
      <c r="G108" s="60"/>
      <c r="H108" s="60">
        <v>1</v>
      </c>
      <c r="I108" s="60"/>
      <c r="J108" s="110"/>
      <c r="K108" s="61">
        <f>H108*J108</f>
        <v>0</v>
      </c>
      <c r="L108" s="62">
        <v>1</v>
      </c>
      <c r="N108" s="13"/>
    </row>
    <row r="109" spans="1:14" x14ac:dyDescent="0.35">
      <c r="K109" s="14"/>
    </row>
    <row r="110" spans="1:14" ht="223.25" customHeight="1" x14ac:dyDescent="0.35">
      <c r="A110" s="82" t="s">
        <v>202</v>
      </c>
      <c r="B110" s="89" t="s">
        <v>156</v>
      </c>
      <c r="C110" s="105" t="s">
        <v>181</v>
      </c>
      <c r="D110" s="105" t="s">
        <v>182</v>
      </c>
      <c r="E110" s="105" t="s">
        <v>183</v>
      </c>
      <c r="F110" s="21"/>
      <c r="G110" s="12"/>
      <c r="H110" s="60">
        <v>1</v>
      </c>
      <c r="I110" s="60"/>
      <c r="J110" s="110"/>
      <c r="K110" s="61">
        <f>H110*J110</f>
        <v>0</v>
      </c>
      <c r="L110" s="91">
        <v>3</v>
      </c>
      <c r="N110" s="13"/>
    </row>
    <row r="111" spans="1:14" ht="13" thickBot="1" x14ac:dyDescent="0.4">
      <c r="K111" s="14"/>
    </row>
    <row r="112" spans="1:14" s="3" customFormat="1" ht="80.5" customHeight="1" thickBot="1" x14ac:dyDescent="0.4">
      <c r="A112" s="43" t="s">
        <v>5</v>
      </c>
      <c r="B112" s="43">
        <v>0</v>
      </c>
      <c r="C112" s="43">
        <v>1</v>
      </c>
      <c r="D112" s="43">
        <v>2</v>
      </c>
      <c r="E112" s="43">
        <v>3</v>
      </c>
      <c r="F112" s="43"/>
      <c r="G112" s="43"/>
      <c r="H112" s="43"/>
      <c r="I112" s="43"/>
      <c r="J112" s="84" t="s">
        <v>27</v>
      </c>
      <c r="K112" s="71">
        <f>K114+K116</f>
        <v>0</v>
      </c>
      <c r="L112" s="72">
        <f>SUM(L114,L116)</f>
        <v>5</v>
      </c>
    </row>
    <row r="113" spans="1:14" x14ac:dyDescent="0.35">
      <c r="K113" s="14"/>
    </row>
    <row r="114" spans="1:14" ht="90.75" customHeight="1" x14ac:dyDescent="0.35">
      <c r="A114" s="58" t="s">
        <v>84</v>
      </c>
      <c r="B114" s="60" t="s">
        <v>152</v>
      </c>
      <c r="C114" s="59" t="s">
        <v>153</v>
      </c>
      <c r="D114" s="59" t="s">
        <v>154</v>
      </c>
      <c r="E114" s="59" t="s">
        <v>155</v>
      </c>
      <c r="F114" s="59"/>
      <c r="G114" s="60"/>
      <c r="H114" s="60">
        <v>1</v>
      </c>
      <c r="I114" s="60"/>
      <c r="J114" s="110">
        <v>0</v>
      </c>
      <c r="K114" s="61">
        <f>H114*J114</f>
        <v>0</v>
      </c>
      <c r="L114" s="63">
        <v>3</v>
      </c>
      <c r="N114" s="13"/>
    </row>
    <row r="115" spans="1:14" x14ac:dyDescent="0.35">
      <c r="K115" s="14"/>
    </row>
    <row r="116" spans="1:14" ht="62.5" x14ac:dyDescent="0.35">
      <c r="A116" s="82" t="s">
        <v>166</v>
      </c>
      <c r="B116" s="89" t="s">
        <v>107</v>
      </c>
      <c r="C116" s="89" t="s">
        <v>126</v>
      </c>
      <c r="D116" s="89" t="s">
        <v>138</v>
      </c>
      <c r="E116" s="60"/>
      <c r="F116" s="60"/>
      <c r="G116" s="60"/>
      <c r="H116" s="60">
        <v>1</v>
      </c>
      <c r="I116" s="60"/>
      <c r="J116" s="110">
        <v>0</v>
      </c>
      <c r="K116" s="61">
        <f>H116*J116</f>
        <v>0</v>
      </c>
      <c r="L116" s="63">
        <v>2</v>
      </c>
      <c r="N116" s="13"/>
    </row>
    <row r="117" spans="1:14" x14ac:dyDescent="0.35">
      <c r="K117" s="14"/>
    </row>
    <row r="118" spans="1:14" ht="3" customHeight="1" thickBot="1" x14ac:dyDescent="0.4">
      <c r="K118" s="14"/>
    </row>
    <row r="119" spans="1:14" ht="27" customHeight="1" thickBot="1" x14ac:dyDescent="0.4">
      <c r="A119" s="106" t="s">
        <v>6</v>
      </c>
      <c r="B119" s="38"/>
      <c r="C119" s="38"/>
      <c r="D119" s="38"/>
      <c r="E119" s="38"/>
      <c r="F119" s="38"/>
      <c r="G119" s="38"/>
      <c r="H119" s="38"/>
      <c r="I119" s="38"/>
      <c r="J119" s="107" t="s">
        <v>28</v>
      </c>
      <c r="K119" s="108">
        <f>MIN(100,K112+K102+K71+K51+K9)</f>
        <v>0</v>
      </c>
      <c r="L119" s="109">
        <f>MIN(100,L112+L102+L71+L51+L9)</f>
        <v>100</v>
      </c>
    </row>
    <row r="120" spans="1:14" x14ac:dyDescent="0.35">
      <c r="K120" s="14"/>
    </row>
    <row r="121" spans="1:14" ht="13" thickBot="1" x14ac:dyDescent="0.4">
      <c r="A121" s="7" t="s">
        <v>7</v>
      </c>
      <c r="K121" s="14"/>
    </row>
    <row r="122" spans="1:14" ht="15" customHeight="1" x14ac:dyDescent="0.35">
      <c r="H122" s="24" t="s">
        <v>29</v>
      </c>
      <c r="I122" s="25"/>
      <c r="J122" s="26" t="s">
        <v>68</v>
      </c>
      <c r="K122" s="27">
        <f>K9</f>
        <v>0</v>
      </c>
    </row>
    <row r="123" spans="1:14" x14ac:dyDescent="0.35">
      <c r="H123" s="28" t="s">
        <v>30</v>
      </c>
      <c r="I123" s="3"/>
      <c r="J123" s="4" t="s">
        <v>209</v>
      </c>
      <c r="K123" s="29">
        <f>K51</f>
        <v>0</v>
      </c>
    </row>
    <row r="124" spans="1:14" x14ac:dyDescent="0.35">
      <c r="H124" s="28" t="s">
        <v>31</v>
      </c>
      <c r="I124" s="3"/>
      <c r="J124" s="4" t="s">
        <v>69</v>
      </c>
      <c r="K124" s="29">
        <f>K71</f>
        <v>0</v>
      </c>
    </row>
    <row r="125" spans="1:14" ht="17.5" customHeight="1" x14ac:dyDescent="0.35">
      <c r="H125" s="28" t="s">
        <v>32</v>
      </c>
      <c r="I125" s="3"/>
      <c r="J125" s="4" t="s">
        <v>70</v>
      </c>
      <c r="K125" s="29">
        <f>K102</f>
        <v>0</v>
      </c>
    </row>
    <row r="126" spans="1:14" x14ac:dyDescent="0.35">
      <c r="H126" s="28" t="s">
        <v>33</v>
      </c>
      <c r="I126" s="3"/>
      <c r="J126" s="4" t="s">
        <v>191</v>
      </c>
      <c r="K126" s="30">
        <f>K112+K116</f>
        <v>0</v>
      </c>
    </row>
    <row r="127" spans="1:14" ht="13" thickBot="1" x14ac:dyDescent="0.4">
      <c r="H127" s="31" t="s">
        <v>34</v>
      </c>
      <c r="I127" s="32"/>
      <c r="J127" s="33" t="s">
        <v>56</v>
      </c>
      <c r="K127" s="34">
        <f>K119</f>
        <v>0</v>
      </c>
    </row>
  </sheetData>
  <sheetProtection algorithmName="SHA-512" hashValue="KLFE4mJMSlrBTc1xASOsboaygGrM/sSUNTmfD86AFSmD2mz1/TAi9pptTy7oFrtayVpk/YHXc5H24LrfWSAThQ==" saltValue="1mFnIm40mVAMp5VjR9Vtdw==" spinCount="100000" sheet="1" selectLockedCells="1"/>
  <mergeCells count="22">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 ref="B1:D1"/>
    <mergeCell ref="J1:L1"/>
    <mergeCell ref="B3:C3"/>
    <mergeCell ref="A5:A6"/>
    <mergeCell ref="L5:L7"/>
    <mergeCell ref="D3:E3"/>
  </mergeCells>
  <pageMargins left="0" right="0" top="0" bottom="0" header="0" footer="0"/>
  <pageSetup paperSize="9" scale="53" fitToHeight="0" orientation="landscape" r:id="rId1"/>
  <headerFooter>
    <oddFooter>&amp;L&amp;F&amp;C&amp;D&amp;R&amp;P  //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1FB68B7D-1413-4B12-8168-D0A743AB419E}">
          <x14:formula1>
            <xm:f>'Plages de résultats'!$B$6:$D$6</xm:f>
          </x14:formula1>
          <xm:sqref>J12 J86 J24 J41 J22 J88 J74</xm:sqref>
        </x14:dataValidation>
        <x14:dataValidation type="list" allowBlank="1" showInputMessage="1" showErrorMessage="1" xr:uid="{17E46D86-FE5A-4696-80C6-EABC4BF18C81}">
          <x14:formula1>
            <xm:f>'Plages de résultats'!$B$5:$D$5</xm:f>
          </x14:formula1>
          <xm:sqref>J116 J69 J16 J18 J20 J30 J39 J43 J84 J49 J14 J76 J78 J47 J65</xm:sqref>
        </x14:dataValidation>
        <x14:dataValidation type="list" allowBlank="1" showInputMessage="1" showErrorMessage="1" xr:uid="{541FD0E4-3F1C-48CD-9A79-6116C6CE8048}">
          <x14:formula1>
            <xm:f>'Plages de résultats'!$B$4:$E$4</xm:f>
          </x14:formula1>
          <xm:sqref>J32:J37 J53 J57 J59 J63 J80 J100 J110 J114 J96 J45 J61 J106</xm:sqref>
        </x14:dataValidation>
        <x14:dataValidation type="list" allowBlank="1" showInputMessage="1" showErrorMessage="1" xr:uid="{04B67060-0B97-4C87-9F42-5326C93525F5}">
          <x14:formula1>
            <xm:f>'Plages de résultats'!$B$7:$E$7</xm:f>
          </x14:formula1>
          <xm:sqref>J98 J92 J94</xm:sqref>
        </x14:dataValidation>
        <x14:dataValidation type="list" allowBlank="1" showInputMessage="1" showErrorMessage="1" xr:uid="{60FEACDD-DB17-4174-8D3D-B2E8C308CD0E}">
          <x14:formula1>
            <xm:f>'Plages de résultats'!$B$8:$C$8</xm:f>
          </x14:formula1>
          <xm:sqref>J108 J82</xm:sqref>
        </x14:dataValidation>
        <x14:dataValidation type="list" allowBlank="1" showInputMessage="1" showErrorMessage="1" xr:uid="{3207ADCD-8AB4-4228-8BE5-BE797DA5E69C}">
          <x14:formula1>
            <xm:f>'Plages de résultats'!$B$9:$E$9</xm:f>
          </x14:formula1>
          <xm:sqref>J104</xm:sqref>
        </x14:dataValidation>
        <x14:dataValidation type="list" allowBlank="1" showInputMessage="1" showErrorMessage="1" xr:uid="{38908921-FD21-4128-A5A5-D5F33FE55ACB}">
          <x14:formula1>
            <xm:f>'Plages de résultats'!$B$6:$E$6</xm:f>
          </x14:formula1>
          <xm:sqref>J67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2559-87DC-489C-84AB-0CE9A4E7521E}">
  <dimension ref="B4:E10"/>
  <sheetViews>
    <sheetView workbookViewId="0">
      <selection activeCell="E13" sqref="E13"/>
    </sheetView>
  </sheetViews>
  <sheetFormatPr baseColWidth="10" defaultColWidth="11.08984375" defaultRowHeight="14.5" x14ac:dyDescent="0.35"/>
  <sheetData>
    <row r="4" spans="2:5" x14ac:dyDescent="0.35">
      <c r="B4" s="1">
        <v>0</v>
      </c>
      <c r="C4" s="1">
        <v>1</v>
      </c>
      <c r="D4" s="1">
        <v>2</v>
      </c>
      <c r="E4" s="1">
        <v>3</v>
      </c>
    </row>
    <row r="5" spans="2:5" x14ac:dyDescent="0.35">
      <c r="B5" s="1">
        <v>0</v>
      </c>
      <c r="C5" s="1">
        <v>1</v>
      </c>
      <c r="D5" s="1">
        <v>2</v>
      </c>
      <c r="E5" s="1"/>
    </row>
    <row r="6" spans="2:5" x14ac:dyDescent="0.35">
      <c r="B6" s="1">
        <v>0</v>
      </c>
      <c r="C6" s="1"/>
      <c r="D6" s="1">
        <v>2</v>
      </c>
      <c r="E6" s="1"/>
    </row>
    <row r="7" spans="2:5" x14ac:dyDescent="0.35">
      <c r="B7" s="1">
        <v>0</v>
      </c>
      <c r="C7" s="1"/>
      <c r="D7" s="1">
        <v>2</v>
      </c>
      <c r="E7" s="1">
        <v>3</v>
      </c>
    </row>
    <row r="8" spans="2:5" x14ac:dyDescent="0.35">
      <c r="B8" s="1">
        <v>0</v>
      </c>
      <c r="C8" s="1">
        <v>1</v>
      </c>
      <c r="D8" s="1"/>
      <c r="E8" s="1"/>
    </row>
    <row r="9" spans="2:5" x14ac:dyDescent="0.35">
      <c r="B9" s="1">
        <v>0</v>
      </c>
      <c r="C9" s="1"/>
      <c r="D9" s="1"/>
      <c r="E9" s="1">
        <v>3</v>
      </c>
    </row>
    <row r="10" spans="2:5" x14ac:dyDescent="0.35">
      <c r="B10" s="1">
        <v>0</v>
      </c>
      <c r="C10" s="1">
        <v>1</v>
      </c>
      <c r="D10" s="1"/>
      <c r="E10"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C235B0-FB2C-4985-8B16-EEC663627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5815F-DBEA-46DD-BE18-59B78CA7E120}">
  <ds:schemaRefs>
    <ds:schemaRef ds:uri="http://schemas.microsoft.com/office/2006/metadata/properties"/>
    <ds:schemaRef ds:uri="http://schemas.microsoft.com/office/infopath/2007/PartnerControls"/>
    <ds:schemaRef ds:uri="aaae2ad0-0604-4959-883a-394456391938"/>
    <ds:schemaRef ds:uri="064e2e54-2231-4f9b-b6c4-f72d5c92909c"/>
  </ds:schemaRefs>
</ds:datastoreItem>
</file>

<file path=customXml/itemProps3.xml><?xml version="1.0" encoding="utf-8"?>
<ds:datastoreItem xmlns:ds="http://schemas.openxmlformats.org/officeDocument/2006/customXml" ds:itemID="{C29AB1F5-9788-47CB-97B6-439934C05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Actions cotées</vt:lpstr>
      <vt:lpstr>Plages de résultats</vt:lpstr>
      <vt:lpstr>'Grille Actions cotées'!Zone_d_impression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Camille BUEWAERT</cp:lastModifiedBy>
  <cp:lastPrinted>2022-09-23T12:11:16Z</cp:lastPrinted>
  <dcterms:created xsi:type="dcterms:W3CDTF">2022-02-10T17:36:52Z</dcterms:created>
  <dcterms:modified xsi:type="dcterms:W3CDTF">2024-02-26T13:11:30Z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