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Z:\Finance for Tomorrow\6_GROUPES DE TRAVAIL-PUBLICATIONS\11_GROUPE DE PLACE IMPACT\GT 2\Grille à jour\"/>
    </mc:Choice>
  </mc:AlternateContent>
  <xr:revisionPtr revIDLastSave="0" documentId="13_ncr:1_{606A819B-F2B7-4CDB-9598-B684222E1ACD}" xr6:coauthVersionLast="47" xr6:coauthVersionMax="47" xr10:uidLastSave="{00000000-0000-0000-0000-000000000000}"/>
  <bookViews>
    <workbookView xWindow="-28920" yWindow="-9015" windowWidth="29040" windowHeight="15840" tabRatio="567" xr2:uid="{B07ED600-E08C-4858-AAE9-7B76483C441B}"/>
  </bookViews>
  <sheets>
    <sheet name="ECHELLE D'EVALUATION"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4" i="4" l="1"/>
  <c r="S54" i="4" s="1"/>
  <c r="T54" i="4"/>
  <c r="T101" i="4" l="1"/>
  <c r="T88" i="4"/>
  <c r="T86" i="4"/>
  <c r="T84" i="4"/>
  <c r="T82" i="4"/>
  <c r="T80" i="4"/>
  <c r="T78" i="4"/>
  <c r="T26" i="4"/>
  <c r="G110" i="4" l="1" a="1"/>
  <c r="G110" i="4" s="1"/>
  <c r="G108" i="4" a="1"/>
  <c r="G108" i="4" s="1"/>
  <c r="G103" i="4" a="1"/>
  <c r="G103" i="4" s="1"/>
  <c r="G101" i="4" a="1"/>
  <c r="G101" i="4" s="1"/>
  <c r="G99" i="4" a="1"/>
  <c r="G99" i="4" s="1"/>
  <c r="G80" i="4" a="1"/>
  <c r="G80" i="4" s="1"/>
  <c r="G82" i="4" a="1"/>
  <c r="G82" i="4" s="1"/>
  <c r="G84" i="4" a="1"/>
  <c r="G84" i="4" s="1"/>
  <c r="G86" i="4" a="1"/>
  <c r="G86" i="4" s="1"/>
  <c r="G88" i="4" a="1"/>
  <c r="G88" i="4" s="1"/>
  <c r="G92" i="4" a="1"/>
  <c r="G92" i="4" s="1"/>
  <c r="G94" i="4" a="1"/>
  <c r="G94" i="4" s="1"/>
  <c r="G76" i="4" a="1"/>
  <c r="G76" i="4" s="1"/>
  <c r="G78" i="4" a="1"/>
  <c r="G78" i="4" s="1"/>
  <c r="G70" i="4" a="1"/>
  <c r="G70" i="4" s="1"/>
  <c r="G72" i="4" a="1"/>
  <c r="G72" i="4" s="1"/>
  <c r="G74" i="4" a="1"/>
  <c r="G74" i="4" s="1"/>
  <c r="G68" i="4" a="1"/>
  <c r="G68" i="4" s="1"/>
  <c r="G63" i="4" a="1"/>
  <c r="G63" i="4" s="1"/>
  <c r="G61" i="4" a="1"/>
  <c r="G61" i="4" s="1"/>
  <c r="G52" i="4" a="1"/>
  <c r="G52" i="4" s="1"/>
  <c r="G56" i="4" a="1"/>
  <c r="G56" i="4" s="1"/>
  <c r="G43" i="4" a="1"/>
  <c r="G43" i="4" s="1"/>
  <c r="G50" i="4" a="1"/>
  <c r="G50" i="4" s="1"/>
  <c r="G28" i="4" a="1"/>
  <c r="G28" i="4" s="1"/>
  <c r="G29" i="4" a="1"/>
  <c r="G29" i="4" s="1"/>
  <c r="G30" i="4" a="1"/>
  <c r="G30" i="4" s="1"/>
  <c r="G31" i="4" a="1"/>
  <c r="G31" i="4" s="1"/>
  <c r="G32" i="4" a="1"/>
  <c r="G32" i="4" s="1"/>
  <c r="G33" i="4" a="1"/>
  <c r="G33" i="4" s="1"/>
  <c r="G35" i="4" a="1"/>
  <c r="G35" i="4" s="1"/>
  <c r="G37" i="4" a="1"/>
  <c r="G37" i="4" s="1"/>
  <c r="G39" i="4" a="1"/>
  <c r="G39" i="4" s="1"/>
  <c r="G41" i="4" a="1"/>
  <c r="G41" i="4" s="1"/>
  <c r="G45" i="4" a="1"/>
  <c r="G45" i="4" s="1"/>
  <c r="G26" i="4" a="1"/>
  <c r="G26" i="4" s="1"/>
  <c r="G19" i="4" a="1"/>
  <c r="G19" i="4" s="1"/>
  <c r="G21" i="4" a="1"/>
  <c r="G21" i="4" s="1"/>
  <c r="G15" i="4" a="1"/>
  <c r="G15" i="4" s="1"/>
  <c r="G17" i="4" a="1"/>
  <c r="G17" i="4" s="1"/>
  <c r="G12" i="4" a="1"/>
  <c r="G12" i="4" s="1"/>
  <c r="R28" i="4" l="1"/>
  <c r="R84" i="4" l="1"/>
  <c r="S84" i="4" s="1"/>
  <c r="R82" i="4"/>
  <c r="S82" i="4" s="1"/>
  <c r="T68" i="4" l="1"/>
  <c r="R68" i="4"/>
  <c r="T45" i="4" l="1"/>
  <c r="T28" i="4"/>
  <c r="S28" i="4"/>
  <c r="T110" i="4"/>
  <c r="T108" i="4"/>
  <c r="T103" i="4"/>
  <c r="T99" i="4"/>
  <c r="T97" i="4" s="1"/>
  <c r="T94" i="4"/>
  <c r="T92" i="4"/>
  <c r="T76" i="4"/>
  <c r="T74" i="4"/>
  <c r="T72" i="4"/>
  <c r="T70" i="4"/>
  <c r="T61" i="4"/>
  <c r="T59" i="4" s="1"/>
  <c r="T63" i="4"/>
  <c r="T56" i="4"/>
  <c r="T52" i="4"/>
  <c r="T50" i="4"/>
  <c r="T48" i="4" s="1"/>
  <c r="T43" i="4"/>
  <c r="T41" i="4"/>
  <c r="T39" i="4"/>
  <c r="T37" i="4"/>
  <c r="T35" i="4"/>
  <c r="T21" i="4"/>
  <c r="T19" i="4"/>
  <c r="T17" i="4"/>
  <c r="T15" i="4"/>
  <c r="T12" i="4"/>
  <c r="T10" i="4" l="1"/>
  <c r="T90" i="4"/>
  <c r="T66" i="4"/>
  <c r="T106" i="4"/>
  <c r="T24" i="4"/>
  <c r="R110" i="4"/>
  <c r="R108" i="4"/>
  <c r="R103" i="4"/>
  <c r="R101" i="4"/>
  <c r="R99" i="4"/>
  <c r="R94" i="4"/>
  <c r="R92" i="4"/>
  <c r="R88" i="4"/>
  <c r="R86" i="4"/>
  <c r="R80" i="4"/>
  <c r="R78" i="4"/>
  <c r="R76" i="4"/>
  <c r="R74" i="4"/>
  <c r="R72" i="4"/>
  <c r="R70" i="4"/>
  <c r="R61" i="4"/>
  <c r="R63" i="4"/>
  <c r="R56" i="4"/>
  <c r="R52" i="4"/>
  <c r="R50" i="4"/>
  <c r="R45" i="4"/>
  <c r="S45" i="4" s="1"/>
  <c r="R43" i="4"/>
  <c r="R41" i="4"/>
  <c r="R39" i="4"/>
  <c r="R37" i="4"/>
  <c r="R35" i="4"/>
  <c r="R26" i="4"/>
  <c r="R21" i="4"/>
  <c r="R19" i="4"/>
  <c r="R17" i="4"/>
  <c r="R15" i="4"/>
  <c r="R12" i="4"/>
  <c r="S103" i="4" l="1"/>
  <c r="S110" i="4"/>
  <c r="S108" i="4"/>
  <c r="S101" i="4"/>
  <c r="S94" i="4"/>
  <c r="S92" i="4"/>
  <c r="S90" i="4" s="1"/>
  <c r="S76" i="4"/>
  <c r="S88" i="4"/>
  <c r="S86" i="4"/>
  <c r="S80" i="4"/>
  <c r="S78" i="4"/>
  <c r="S72" i="4"/>
  <c r="S70" i="4"/>
  <c r="S63" i="4"/>
  <c r="S61" i="4" s="1"/>
  <c r="S59" i="4" s="1"/>
  <c r="S56" i="4"/>
  <c r="S52" i="4"/>
  <c r="S43" i="4"/>
  <c r="S41" i="4"/>
  <c r="S39" i="4"/>
  <c r="S37" i="4" s="1"/>
  <c r="S35" i="4"/>
  <c r="S26" i="4"/>
  <c r="S15" i="4"/>
  <c r="S17" i="4"/>
  <c r="S19" i="4"/>
  <c r="S21" i="4"/>
  <c r="S99" i="4" l="1"/>
  <c r="S97" i="4" s="1"/>
  <c r="S96" i="4" s="1"/>
  <c r="S118" i="4" s="1"/>
  <c r="S74" i="4"/>
  <c r="S24" i="4"/>
  <c r="S68" i="4"/>
  <c r="S50" i="4"/>
  <c r="S48" i="4" s="1"/>
  <c r="S12" i="4"/>
  <c r="S10" i="4" s="1"/>
  <c r="S106" i="4"/>
  <c r="S105" i="4" s="1"/>
  <c r="S119" i="4" s="1"/>
  <c r="S66" i="4" l="1"/>
  <c r="S65" i="4" s="1"/>
  <c r="S117" i="4" s="1"/>
  <c r="S9" i="4"/>
  <c r="S115" i="4" s="1"/>
  <c r="S47" i="4"/>
  <c r="S116" i="4" s="1"/>
  <c r="S112" i="4" l="1"/>
  <c r="F114" i="4" l="1"/>
  <c r="S120"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<sst xmlns="http://schemas.openxmlformats.org/spreadsheetml/2006/main" count="327" uniqueCount="218">
  <si>
    <t>Pondération</t>
  </si>
  <si>
    <t>QUESTIONS / EXIGENCES</t>
  </si>
  <si>
    <t>DEGRÉ DE CONFORMITÉ À L'EXIGENCE</t>
  </si>
  <si>
    <t>Note avec coefficient</t>
  </si>
  <si>
    <t xml:space="preserve">1. Définition des objectifs généraux </t>
  </si>
  <si>
    <t>-</t>
  </si>
  <si>
    <t>Les objectifs de transformation durable poursuivis par le fonds s'inscrivent dans les grandes tendances sociales ou environnementales</t>
  </si>
  <si>
    <t>Les objectifs de transformation durable poursuivis par le fonds sont décrits en lien avec des cadres de référence (par exemple les 17 ODD)</t>
  </si>
  <si>
    <t>Les objectifs de transformation durable poursuivis par le fonds sont décrits en lien avec des cibles précises issues des cadres de référence (par exemple, une ou plusieurs des 164 cibles des 17 ODD)</t>
  </si>
  <si>
    <t>Le fonds identifie les bénéficiaires associés aux objectifs de transformation durable qu'il poursuit</t>
  </si>
  <si>
    <t>Robustesse</t>
  </si>
  <si>
    <t>L'existence des besoins auxquels répondent les objectifs de transformation durable poursuivis par le fonds et la pertinence de ces derniers sont justifiés grâce à une analyse établie en interne de la société de gestion.</t>
  </si>
  <si>
    <t>L'existence des besoins auxquels répondent les objectifs de transformation durable poursuivis par le fonds et la pertinence de ces derniers sont soumis à une caution externe.</t>
  </si>
  <si>
    <t xml:space="preserve">L'existence des besoins auxquels répondent les objectifs de transformation durable poursuivis par le fonds et la pertinence de ces derniers sont validés par un concensus scientifique (par "scientifique" on entend non seulement travaux académiques mais aussi statistiques à la solidité reconnue, consensus entre les différentes parties prenantes concernées par les objectifs poursuivis, etc.) </t>
  </si>
  <si>
    <t>Les besoins auxquels répondent les objectifs de transformation durable poursuivis par le fonds sont bien couverts par d'autres fonds concurrents - il existe des solutions matures et pérennes alternatives</t>
  </si>
  <si>
    <t xml:space="preserve">Les besoins auxquels répondent les objectifs de transformation durable poursuivis par le fonds sont partiellement couverts par d'autres fonds concurrents - on observe une généralisation des solutions </t>
  </si>
  <si>
    <t xml:space="preserve">Les besoins auxquels répondent les objectifs de transformation durable poursuivis par le fonds sont peu ou mal couverts par d'autres fonds concurrents - nécessité d'innovations sociales et environementales </t>
  </si>
  <si>
    <t>Les externalités négatives et/ou positives propres au fonds ne sont pas décrites.</t>
  </si>
  <si>
    <t>Pas d'action</t>
  </si>
  <si>
    <t>1 action plannifiée</t>
  </si>
  <si>
    <t>2 ou 3 actions plannifiées</t>
  </si>
  <si>
    <t>Entre 4 et 6 actions plannifiées</t>
  </si>
  <si>
    <t>Les actions ne sont pas décrites.</t>
  </si>
  <si>
    <t>Aucune chaine causale n'est présentée, la contribution du fonds aux objectifs n'est pas explicitée</t>
  </si>
  <si>
    <t xml:space="preserve">Une chaine causale peu granulaire est présentée, au niveau du fonds dans son ensemble ou des secteurs économiques financés </t>
  </si>
  <si>
    <t>Une chaine causale détaillée est présentée, avec une granularité poussée (par entreprise ou groupe d'entreprises)</t>
  </si>
  <si>
    <t xml:space="preserve">L'efficacité des chaines causales décrites n'est pas scientifiquement démontrée et il n'existe pas de travaux rationalisant leur efficacité </t>
  </si>
  <si>
    <t xml:space="preserve">L'efficacité de la majorité des chaines causales décrites n'est pas scientifiquement démontrée, mais il existe des travaux rationalisant leur potentielle efficacité </t>
  </si>
  <si>
    <t>L'efficacité de la majorité des chaines causales décrites a été empiriquement démontrée</t>
  </si>
  <si>
    <t>Un plan d'action n'a pas été élaboré pour gérer la dépendance</t>
  </si>
  <si>
    <t>Un échéancier a été prévu mais pas de constat à ce stade quant à une potentielle action à court terme</t>
  </si>
  <si>
    <t>Une ou plusieurs ations ont été mises en place mais ne répondent que partiellement au besoin de gestion de cette dépendance</t>
  </si>
  <si>
    <t>Le plan d'action a été mis en place, donnant concrètement lieu à des actions qui ont été suivies et mesurées dans le cadre de la gestion de la dépendance (par ex : création d'une coalition avec un cahier des charges et échéancier de suivi)</t>
  </si>
  <si>
    <t xml:space="preserve">1. Adéquation entre emetteurs choisis et objectifs recherchés </t>
  </si>
  <si>
    <t>Les émetteurs sont en mesure d'apporter des solutions indirectes pour répondre aux objectifs de tansformation durable du fonds</t>
  </si>
  <si>
    <t>Les émetteurs sont en mesure d'apporter des solutions directes mais partielles pour répondre aux objectifs de transformation durable du fonds</t>
  </si>
  <si>
    <t>Les émetteurs répondent parfaitement aux objectifs de transformation durable du fonds</t>
  </si>
  <si>
    <t>Aucun processus n'est mis en place</t>
  </si>
  <si>
    <t>Il existe un dialogue actif entre le fonds et les émetteurs pour s'assurer de l'alignement entre la stratégie de transformation durable du fonds et celle des émetteurs</t>
  </si>
  <si>
    <t xml:space="preserve">Les émetteurs n'ont pas mis en place une politique RSE </t>
  </si>
  <si>
    <t xml:space="preserve">Les émetteurs ont mis en place une politique RSE </t>
  </si>
  <si>
    <t xml:space="preserve">Les émetteurs ont mis en place une politique RSE pro-active </t>
  </si>
  <si>
    <t>Les émetteurs sont labellisés sur le volet RSE et  il y a eu un audit terrain / intègrent les éléments extra-financiers dans sa comptabilité</t>
  </si>
  <si>
    <t xml:space="preserve">2. Adéquation entre actions déployées et prévues </t>
  </si>
  <si>
    <t>La contribution du fonds n'est décrite dans aucun document permettant de répondre à la question, ou les actions associées au fonds avaient été décrites dans un document support, mais aucun reporting des actions effectivement mises en place n'existe.</t>
  </si>
  <si>
    <t>La contribution du fonds n'est décrite dans aucun document permettant de servir de support à la comparaison</t>
  </si>
  <si>
    <t xml:space="preserve">Les actions de contribution effectivement mise en place ne sont pas entièrement alignées avec ce qui avait été planifié et aucune justification n'est donnée pour l'écart observé. </t>
  </si>
  <si>
    <t xml:space="preserve">Les actions de contribution effectivement mise en place sont parfaitement alignées avec ce qui avait été planifié, ou bien non parfaitement alignées mais l'écart est justifié par une évolution dynamique du plan d'action. </t>
  </si>
  <si>
    <t>Le contrôle de la performance globale du portefeuille n'est pas réalisé</t>
  </si>
  <si>
    <t>Le contrôle de la performance globale du portefeuille est réalisé par un tiers qualifié</t>
  </si>
  <si>
    <t>Le contrôle de la performance globale du portefeuille est réalisé par un expert ou un comité d’experts pluri disciplinaire et d’horizons différents (académique…) </t>
  </si>
  <si>
    <t>Il n'y a pas d'analyse de résultats effectuée</t>
  </si>
  <si>
    <t>Les indicateurs de suivi utilisés permettent d'analyser les réalisation des entreprises du portefeuille, mais pas la chaine causale liant fonds et réalisations des entreprises</t>
  </si>
  <si>
    <t>Les indicateurs de suivi utilisés permettent d'interroger la chaine causale liant fonds et entreprises sans différentiation output/outcome/impact)</t>
  </si>
  <si>
    <t>Les indicateurs de suivi utilisés permettent d'interroger la chaine causale liant fonds et entreprises avec distinction output/outcome/impact)</t>
  </si>
  <si>
    <t>Le processus de contrôle de la performance des emetteurs permet de vérifier les réalisations (output)</t>
  </si>
  <si>
    <t>Le processus de contrôle de la performance des emetteurs permet de vérifier les résultats (outcome)</t>
  </si>
  <si>
    <t>Le processus de contrôle de la performance des emetteurs permet de vérifier l'impact</t>
  </si>
  <si>
    <t>L'additionnalité du fonds dans l'atteinte des outcomes et impacts observés n'est pas analysée</t>
  </si>
  <si>
    <t>L'additionnalité du fonds dans l'atteinte des outcomes et impacts observés est rationalisée de manière plausible, mais non analysée via des méthodes scientifiques</t>
  </si>
  <si>
    <t>L'institution financière participe au développement de méthodes d'analyse scientifiques de l'additionnalité, mais celle-ci ne peut encore être démontrée</t>
  </si>
  <si>
    <t>L'additionnalité du fonds dans l'atteinte des outcomes et impacts observés est analysée via des méthodes d'analyse scientifique.</t>
  </si>
  <si>
    <t>Aucun processus d'amélioration continue n'est mis en place</t>
  </si>
  <si>
    <t>Aucun suivi des externalités négatives potentiellement induites par le fonds n'est réalisé</t>
  </si>
  <si>
    <t>Aucun suivi des externalités positives potentiellement induites par le fonds n'est réalisé</t>
  </si>
  <si>
    <t>Un suivi est réalisé, avec une analyse des externalités positives par grand secteur économique financé</t>
  </si>
  <si>
    <t xml:space="preserve">Un suivi granulaire est réalisé, avec une analyse des externalités positives par emetteur </t>
  </si>
  <si>
    <t>Le fonds n'assure pas la consolidation des performances réalisées par les émetteurs au niveau du portefeuille</t>
  </si>
  <si>
    <t>Le fonds consolide les performances réalisées par les émetteurs au niveau du portefeuille</t>
  </si>
  <si>
    <t>Les externalités ne sont pas consolidées</t>
  </si>
  <si>
    <t>Les externalités sont consolidées au niveau du portefeuille</t>
  </si>
  <si>
    <t>2. Qualité des résultats observés</t>
  </si>
  <si>
    <t>Les résultats ou objectifs ne sont décrits dans aucun document permettant de répondre à la question, ou de manière trop peu granulaire, ou encore ne sont pas du tout alignés avec ce qui avait été planifié</t>
  </si>
  <si>
    <t xml:space="preserve">Les résultats observés ne sont pas entièrement alignés avec ce qui avait été planifié et aucune justification n'est donnée pour l'écart observé. </t>
  </si>
  <si>
    <t xml:space="preserve">Les résultats observés sont parfaitement alignés avec ce qui avait été planifié, ou bien non parfaitement alignés mais l'écart est justifié par une évolution dynamique des objectifs visés. </t>
  </si>
  <si>
    <t xml:space="preserve">Un rationnel convaincant est produit pour justifier l'additionnalité du fonds dans l'atteinte d'au moins une partie des résultats. </t>
  </si>
  <si>
    <t>L'additionnalité du fonds dans l'atteinte d'au moins une partie des résultats est démontrée de manière scientifique</t>
  </si>
  <si>
    <t>D) COMMUNICATION</t>
  </si>
  <si>
    <t>Le potentiel de contribution du fonds tel que communiqué aux épargnants et investisseurs est clairement ou peut être perçu comme plus ambitieux que ce que révèle la présente analyse. La communication peut être qualifiée de mensongère ou de trompeuse.</t>
  </si>
  <si>
    <t>Le potentiel de contribution du fonds tel que communiqué aux épargnants et investisseurs est en adéquation avec ce que révèle la présente analyse. La communication peut être qualifiée d'appropriée.</t>
  </si>
  <si>
    <t xml:space="preserve">Le potentiel de contribution du fonds tel que communiqué aux épargnants et investisseurs est en adéquation avec ce que révèle la présente analyse et un effort pédagogique est réalisé pour expliquer la notion d'impact aux clients. </t>
  </si>
  <si>
    <t xml:space="preserve">La performance des emetteurs consolidée au niveau du portefeuille est présentée comme étant une mesure de l'impact du fonds financier (I.e. comme représentant l'ensemble des changements causés par le fonds dans le monde réel). </t>
  </si>
  <si>
    <t xml:space="preserve">La présentation de la performance des emetteurs consolidée au niveau du portefeuille est ambiguë : il est difficile pour l'investisseur de comprendre si cet indicateur correspond à une mesure de l'impact du fonds ou non. </t>
  </si>
  <si>
    <t xml:space="preserve">La performance des emetteurs consolidée au niveau du portefeuille est présentée comme ce qu'elle est : une synthèse des performances des émetteurs auxquels le fonds est exposé, et non une mesure de l'impact de celui-ci. </t>
  </si>
  <si>
    <t>Le fonds ne fait l'objet d'aucun reporting d'impact</t>
  </si>
  <si>
    <t>Un reporting annuel est mis en place, décrivant la stratégie globale du fonds mais sans détail plus granulaire.</t>
  </si>
  <si>
    <t xml:space="preserve">Un reporting annuel est mis en place, décrivant la stratégie globale du fonds et sa déclinaison en objectifs granulaires. Le suivi des resultats est décrit de manière superficielle. </t>
  </si>
  <si>
    <t xml:space="preserve">Un reporting annuel est mis en place, décrivant la stratégie globale du fonds et sa déclinaison en objectifs granulaires. Le suivi des resultats est décrit de manière granulaire. </t>
  </si>
  <si>
    <t>La société de gestion n'a pas mis en place de politique RSE</t>
  </si>
  <si>
    <t>n/a</t>
  </si>
  <si>
    <t>L'institution financière gérant le fonds</t>
  </si>
  <si>
    <t>Un tiers externe à l'institution</t>
  </si>
  <si>
    <t>Un auditeur certifié</t>
  </si>
  <si>
    <t>SYNTHESE</t>
  </si>
  <si>
    <t>Position sur l'échelle</t>
  </si>
  <si>
    <t>Les actions sont décrites</t>
  </si>
  <si>
    <t>Pas d'action décrite</t>
  </si>
  <si>
    <t>Les actions sont décrites de manière peu pertinente (micro/macro)</t>
  </si>
  <si>
    <t>Les actions sont décrites de manière pertinente (micro/macro)</t>
  </si>
  <si>
    <t xml:space="preserve">Un processus d'amélioration continue est en place </t>
  </si>
  <si>
    <t>E) BONUS</t>
  </si>
  <si>
    <t xml:space="preserve">Le niveau de dépendance de la théorie du changement du fonds à des facteurs externes est modéré (i.e. la contribution du fonds à l'atteinte des objectifs est une raison importante de leur matérialisation) </t>
  </si>
  <si>
    <t xml:space="preserve">Le niveau de dépendance de la théorie du changement du fonds à des facteurs externes est faible (i.e. la contribution du fonds suffit à atteindre les objectifs) </t>
  </si>
  <si>
    <t>Le niveau de dépendance de la théorie du changement du fonds à des facteurs externes est élevé (i.e. les objectifs poursuivis par le fonds ne seront pas atteints grâce à sa seule contribution)</t>
  </si>
  <si>
    <t>Le niveau de dépendance de la théorie du changement du fonds à des facteurs externes est élevé mais des actions sont mises en place pour favoriser la survenance de ces facteurs externes requis (ex. engagement auprès d'autres institutions financière pour les pousser à soutenir la stratégie, lobbying politique, etc.)</t>
  </si>
  <si>
    <t>Les facteurs externes dont dépend le succès de la théorie du changement du fonds ne sont pas décrits</t>
  </si>
  <si>
    <t>Les facteurs externes dont dépend le succès de la théorie du changement du fonds sont évoqués, sans détail</t>
  </si>
  <si>
    <t>Les facteurs externes dont dépend le succès de la théorie du changement du fonds sont détaillés pour chaque action de contribution mise en place</t>
  </si>
  <si>
    <t>Contribution</t>
  </si>
  <si>
    <t>Non</t>
  </si>
  <si>
    <t>Oui</t>
  </si>
  <si>
    <t>Typologie de critère</t>
  </si>
  <si>
    <t>Bonus</t>
  </si>
  <si>
    <t>Coefficient partie</t>
  </si>
  <si>
    <t>N/A</t>
  </si>
  <si>
    <t>Section A</t>
  </si>
  <si>
    <t>Section B</t>
  </si>
  <si>
    <t>Section C</t>
  </si>
  <si>
    <t xml:space="preserve">Section D </t>
  </si>
  <si>
    <t>Section E</t>
  </si>
  <si>
    <t>C) SUIVI DES RÉSULTATS</t>
  </si>
  <si>
    <t>Communication</t>
  </si>
  <si>
    <t>Suivi des résultats</t>
  </si>
  <si>
    <t>Théorie du changement</t>
  </si>
  <si>
    <t>1. Comment est décrit chaque objectif de transformation durable poursuivi par le fonds  ?</t>
  </si>
  <si>
    <t>2. Comment le fonds justifie-t-il chaque objectif de transformation durable qu'il poursuit ?</t>
  </si>
  <si>
    <t>3. Quelles sont les sources qui justifient l'existence de(s) besoin(s) auxquels répond chaque objectif de transformation durable poursuivi par le fonds et la pertinence de ce dernier ?</t>
  </si>
  <si>
    <t xml:space="preserve">4. Comment d'autres fonds concurrents couvrent-ils le besoin auquel répond chaque objectif de transformation durable poursuivi par le fonds ? </t>
  </si>
  <si>
    <t xml:space="preserve">5. A quel niveau de granularité sont décrites les potentielles externalités négatives et/ou externalités positives associées au fonds ? </t>
  </si>
  <si>
    <t>8. Comment les actions déployées pour éviter la survenance d'externalités négatives sont-elles décrites ?</t>
  </si>
  <si>
    <t xml:space="preserve">9. Comment les chaines causales attendues entre actions et impacts sont-elles décrites ? </t>
  </si>
  <si>
    <t>10. Quelles sont les sources qui justifient la validité des chaines causales décrites ?</t>
  </si>
  <si>
    <t xml:space="preserve">11. Comment sont décrits les facteurs dont dépend le succès de la théorie du changement ? </t>
  </si>
  <si>
    <t xml:space="preserve">12. Quel est le niveau de dépendance de la théorie du changement du fonds à des facteurs externes n'étant pas sous contrôle de l'IF ? </t>
  </si>
  <si>
    <t xml:space="preserve">13. Y a-t-il un plan d'action mis en place pour gérer et/ou corriger ce lien de dépendance aux facteurs externes ? </t>
  </si>
  <si>
    <t>14. Dans quelle mesure les émetteurs choisis répondent-ils aux objectifs poursuivis par le fonds ?</t>
  </si>
  <si>
    <t>16. Quelle est la qualité de la politique RSE des émetteurs sélectionnés ?</t>
  </si>
  <si>
    <t xml:space="preserve">17. Dans quelle mesure les actions déployées en pratique correspondent-elles à ce qui est décrit dans les documents supports ? </t>
  </si>
  <si>
    <t xml:space="preserve">18. Comment les actions associées au fonds sont-elles décrites et comparées à ce qui était planifié ? </t>
  </si>
  <si>
    <t>19. Un suivi de la performance extra-financière du fonds est-il réalisé ?</t>
  </si>
  <si>
    <t>20. Par qui est réalisé le suivi de la performance du fonds ?</t>
  </si>
  <si>
    <t xml:space="preserve">21. Quelle est la cohérence entre les indicateurs de suivi choisis et la chaine causale initialement attendue ? </t>
  </si>
  <si>
    <t xml:space="preserve">22. A quel niveau les réalisations des entreprises du portefeuille sont-elles suivies ? </t>
  </si>
  <si>
    <t xml:space="preserve">23. Comment l'additionnalité du fonds dans l'atteinte des objectifs est-elle analysée ? </t>
  </si>
  <si>
    <t xml:space="preserve">24. Un processus d'amélioration continue est-il mis en place ? </t>
  </si>
  <si>
    <t xml:space="preserve">25. Comment le suivi des externalités négatives potentiellement induites par le fonds est-il réalisé ? </t>
  </si>
  <si>
    <t xml:space="preserve">26. Comment le suivi des externalités positives potentiellement induites par le fonds est-il réalisé ? </t>
  </si>
  <si>
    <t xml:space="preserve">28. Comment sont consolidées les performances réalisées par les émetteurs en un indicateur global au niveau du portefeuille ? </t>
  </si>
  <si>
    <t>29. Comment sont consolidées les externalités négatives associée au fonds en une empreinte globale ?</t>
  </si>
  <si>
    <t xml:space="preserve">30. Dans quelle mesure les résultats observés correspondent-ils à ce qui est décrit dans les documents supports ? </t>
  </si>
  <si>
    <t xml:space="preserve">31. A quel point l'additionnalité du fonds dans l'atteinte des résultats est-elle démontrée ? </t>
  </si>
  <si>
    <t>32. Comment le potentiel de contribution du fonds à la transformation durable est-il communiqué aux épargnants et investisseurs ?</t>
  </si>
  <si>
    <t xml:space="preserve">33. Comment la performance globale des emetteurs consolidée au niveau du portefeuille est-elle communiquée aux investisseurs? </t>
  </si>
  <si>
    <t>34. Comment est communiquée la performance globale du fonds aux épargnants et investisseurs ?</t>
  </si>
  <si>
    <t xml:space="preserve">36. Par qui a été remplie cette grille ? </t>
  </si>
  <si>
    <t>Score final</t>
  </si>
  <si>
    <t>Les actions effectivement mises en place sont décrites de manière superficielle</t>
  </si>
  <si>
    <t>Total pondéré</t>
  </si>
  <si>
    <t>Les objectifs de transformation durable poursuivis par le fonds ne sont pas décrits</t>
  </si>
  <si>
    <t>Le fonds n'identifie pas l'existence d'un besoin (pas de confirmation ni de démonstration)</t>
  </si>
  <si>
    <t>Aucune justification ni caution externe ni caution scientifique</t>
  </si>
  <si>
    <t>POINT DE CONTRÔLE</t>
  </si>
  <si>
    <t>2. Définition des actions déployées par l'IF pour atteindre les objectifs (i.e. causer les changements recherchés)</t>
  </si>
  <si>
    <t xml:space="preserve">L'émetteur et le fonds intègrent dans l'évolution de leur stratégie des pratiques favorisant l'écoute de l'ensemble des parties prenantes pour s'assurer de l'alignement entre la stratégie de transformation durable du fonds et celle des émetteurs </t>
  </si>
  <si>
    <t>PILIERS</t>
  </si>
  <si>
    <t>Le fonds identifie les bénéficiaires associés aux objectifs de transformation durable qu'il poursuit et l'existence du besoin est confirmée qualitativement</t>
  </si>
  <si>
    <t>Le fonds identifie les bénéficiaires associés aux objectifs de transformation durable qu'il poursuit et l'existence du besoin est confirmée qualitativement et quantitativement</t>
  </si>
  <si>
    <t xml:space="preserve">Les potentielles externalités négatives et/ou positives sont décrites par grand secteur économique financés </t>
  </si>
  <si>
    <t>Les potentielles externalités négatives et/ou positives sont décrites par entreprise ou projet financé</t>
  </si>
  <si>
    <t xml:space="preserve">L'efficacité de la majorité des chaines causales décrites n'est pas scientifiquement démontrée, mais il existe des théories et des pratiques de marché qui l'avalisent </t>
  </si>
  <si>
    <t>Intentionnalité</t>
  </si>
  <si>
    <t>Additionnalité</t>
  </si>
  <si>
    <t>B) MISE EN ŒUVRE OPERATIONNELLE</t>
  </si>
  <si>
    <t xml:space="preserve">15-1. Est-ce que les équipes sont incitées à veiller à l'alignement entre la stratégie de transformation durable du fonds et celle des émetteurs ? </t>
  </si>
  <si>
    <t>Mesure</t>
  </si>
  <si>
    <t>Intentionnalité
Additionnalité</t>
  </si>
  <si>
    <t>Intentionnalité 
Additionnalité
Mesure</t>
  </si>
  <si>
    <t xml:space="preserve">35. La RSE de la société de gestion est cohérente avec les objectifs de transformation durable du fonds ? 
</t>
  </si>
  <si>
    <t>La politique RSE de la société de gestion est cohérente avec les objectifs de transformation durable du fonds</t>
  </si>
  <si>
    <t>La politique RSE de la société de gestion n'est pas cohérente avec les objectifs de transformation durable du fonds</t>
  </si>
  <si>
    <t>RÉSULTAT FINAL (%)</t>
  </si>
  <si>
    <t>RÉSULTAT (%) - E</t>
  </si>
  <si>
    <t>RÉSULTAT (%) - D</t>
  </si>
  <si>
    <t>TOTAL RÉSULTAT (D)</t>
  </si>
  <si>
    <t>TOTAL RÉSULTAT (E)</t>
  </si>
  <si>
    <t>Résultat (illustratif)</t>
  </si>
  <si>
    <t>TOTAL RÉSULTAT (C1)</t>
  </si>
  <si>
    <t>RÉSULTAT (%) - C</t>
  </si>
  <si>
    <t>TOTAL RÉSULTAT (B2)</t>
  </si>
  <si>
    <t>TOTAL RÉSULTAT (B1)</t>
  </si>
  <si>
    <t>RÉSULTAT (%) - B</t>
  </si>
  <si>
    <t>TOTAL RÉSULTAT (A2)</t>
  </si>
  <si>
    <t>TOTAL RÉSULTAT (A1)</t>
  </si>
  <si>
    <t>RÉSULTAT (%) - A</t>
  </si>
  <si>
    <t>Lorsque vous cherchez à répondre à une question donnée, vérifiez toujours en amont qu’elle s’applique à au moins 70% du fonds en pourcentage de la valorisation totale des actifs sous-jacents. Sur les questions d’externalités négatives (DNSH), la réponse doit couvrir l’intégralité du fonds, c’est-à-dire 100% du fonds en valorisation des actifs.</t>
  </si>
  <si>
    <t>AIDE TRAITÉE DANS LA NOTICE</t>
  </si>
  <si>
    <t>Cette question fait l'objet d'une aide complémentaire dans la notice, il est indispensable de la consulter avant de répondre (veuillez vous référer au numéro de la question concernée dans la partie FAQ).</t>
  </si>
  <si>
    <t xml:space="preserve">6. Les actions associées au fonds pour atteindre les objectifs sont-elles décrites ?  </t>
  </si>
  <si>
    <t xml:space="preserve">Mise en œuvre </t>
  </si>
  <si>
    <t>Il n'y a pas d'objectifs ni d'incentives</t>
  </si>
  <si>
    <t xml:space="preserve">Il y a des objectifs </t>
  </si>
  <si>
    <t>Il y a des objectifs et des incentives financières (part variable de la rémunération).</t>
  </si>
  <si>
    <t>Il y a des objectifs, des incentives financières (part variable de la rémunération) et un carried interest en partie indexé sur l'ESG.</t>
  </si>
  <si>
    <t xml:space="preserve">Les actions effectivement mises en place sont décrites individuellement, et comparées à ce qui avait été planifié </t>
  </si>
  <si>
    <t>Le contrôle de la performance globale du portefeuille est réalisé via un processus interne</t>
  </si>
  <si>
    <t>TOTAL RÉSULTAT (C2)</t>
  </si>
  <si>
    <t>15. Quelle est l'intensité de l'engagement actionnarial mis en place pour contribuer à l'alignement entre la stratégie de transformation durabledu fonds et celle des émetteurs?</t>
  </si>
  <si>
    <t>A) THEORIE DU CHANGEMENT</t>
  </si>
  <si>
    <t>Les potentielles externalités négatives et/ou positives sont décrites  de manière générale, au niveau du fonds</t>
  </si>
  <si>
    <t xml:space="preserve">Le fonds exerce son droit de vote pour s'assurer de l'alignement entre la stratégie de transformation durable du fonds et celle des émetteurs </t>
  </si>
  <si>
    <r>
      <t xml:space="preserve">1. Procédure de suivi des résultats. </t>
    </r>
    <r>
      <rPr>
        <i/>
        <sz val="9"/>
        <color rgb="FF14233C"/>
        <rFont val="Raleway"/>
      </rPr>
      <t xml:space="preserve">Par résultat, on entend changement entre la situation avant investissement et celle après investissement. Une situation préexistante ne peut être considérée un comme étant un résultat. </t>
    </r>
  </si>
  <si>
    <r>
      <t xml:space="preserve">27. Parmi la liste suivante, veuillez indiquer (en colonne H) les actions mises en place pour limiter les externalités négatives associées au fonds (degré de conformité : 1 pour l'action quelle qu'elle soit, 0 si rien). 
</t>
    </r>
    <r>
      <rPr>
        <i/>
        <sz val="9"/>
        <color rgb="FF14233C"/>
        <rFont val="Raleway Bold"/>
      </rPr>
      <t>Rien, Engagement, Screening négatif, Désinvestissement, Autre (préciser)</t>
    </r>
  </si>
  <si>
    <t xml:space="preserve">Aucune action n'est mise en place
</t>
  </si>
  <si>
    <t xml:space="preserve">Au moins une action est mise en place
</t>
  </si>
  <si>
    <t>ECHELLE D'EVALUATION DU POTENTIEL DE CONTRIBUTION DU FONDS À LA TRANSFORMATION DURABLE</t>
  </si>
  <si>
    <r>
      <t xml:space="preserve">7. Parmi la liste suivante, veuillez choisir les actions plannifiées issues de la classification de l'IMP et les AUM couverts (à noter en colonne H). 
</t>
    </r>
    <r>
      <rPr>
        <i/>
        <sz val="9"/>
        <color rgb="FF14233C"/>
        <rFont val="Raleway Bold"/>
      </rPr>
      <t>1. Apport d'un capital flexible
2. Développement de nouveaux marchés de capitaux où l'offre est insuffisante
3. Apport d'un soutien non-financier
4. Engagement actionnarial
5. Signalement de l'importance de l'impact (signaux de marché)
6. Signalement de l'importance de l'impact (signaux autres)</t>
    </r>
  </si>
  <si>
    <t>Un suivi est réalisé, avec une analyse des externalités négatives par grand secteur économique financé</t>
  </si>
  <si>
    <t xml:space="preserve">Un suivi granulaire est réalisé, avec une analyse des externalités négatives par emetteur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</si>
</sst>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
    <numFmt numFmtId="166" formatCode="&quot;/&quot;#.0"/>
  </numFmts>
  <fonts count="28">
    <font>
      <sz val="11"/>
      <color theme="1"/>
      <name val="Calibri"/>
      <family val="2"/>
      <scheme val="minor"/>
    </font>
    <font>
      <sz val="11"/>
      <color theme="1"/>
      <name val="Calibri"/>
      <family val="2"/>
      <scheme val="minor"/>
    </font>
    <font>
      <b/>
      <sz val="11"/>
      <color rgb="FFEB714C"/>
      <name val="Raleway"/>
    </font>
    <font>
      <b/>
      <sz val="11"/>
      <color rgb="FF14233C"/>
      <name val="Raleway"/>
    </font>
    <font>
      <b/>
      <sz val="10"/>
      <color rgb="FF14233C"/>
      <name val="Raleway Bold"/>
    </font>
    <font>
      <sz val="10"/>
      <color rgb="FF14233C"/>
      <name val="Raleway Bold"/>
    </font>
    <font>
      <sz val="9"/>
      <color rgb="FF14233C"/>
      <name val="Raleway"/>
    </font>
    <font>
      <b/>
      <sz val="10"/>
      <color rgb="FF14233C"/>
      <name val="Raleway"/>
    </font>
    <font>
      <sz val="10"/>
      <color rgb="FF14233C"/>
      <name val="Raleway"/>
    </font>
    <font>
      <sz val="11"/>
      <color rgb="FF14233C"/>
      <name val="Raleway"/>
    </font>
    <font>
      <sz val="11"/>
      <color rgb="FF14233C"/>
      <name val="Raleway Bold"/>
    </font>
    <font>
      <sz val="9"/>
      <color rgb="FF14233C"/>
      <name val="Raleway bold"/>
    </font>
    <font>
      <b/>
      <u/>
      <sz val="11"/>
      <color rgb="FF14233C"/>
      <name val="Raleway"/>
    </font>
    <font>
      <b/>
      <sz val="9"/>
      <color rgb="FF14233C"/>
      <name val="Raleway"/>
    </font>
    <font>
      <strike/>
      <sz val="9"/>
      <color rgb="FF14233C"/>
      <name val="Raleway"/>
    </font>
    <font>
      <i/>
      <sz val="9"/>
      <color rgb="FF14233C"/>
      <name val="Raleway Bold"/>
    </font>
    <font>
      <i/>
      <sz val="9"/>
      <color rgb="FF14233C"/>
      <name val="Raleway"/>
    </font>
    <font>
      <b/>
      <sz val="22"/>
      <color rgb="FF14233C"/>
      <name val="Raleway"/>
    </font>
    <font>
      <sz val="9"/>
      <color rgb="FF14233C"/>
      <name val="Alternate Gothic 3"/>
    </font>
    <font>
      <b/>
      <sz val="11"/>
      <color rgb="FF14233C"/>
      <name val="Alternate Gothic 3"/>
    </font>
    <font>
      <sz val="10"/>
      <color rgb="FF14233C"/>
      <name val="Alternate Gothic 3"/>
    </font>
    <font>
      <sz val="11"/>
      <color rgb="FF14233C"/>
      <name val="Alternate Gothic 3"/>
    </font>
    <font>
      <b/>
      <i/>
      <sz val="10"/>
      <color rgb="FF14233C"/>
      <name val="Raleway Bold"/>
    </font>
    <font>
      <i/>
      <sz val="8"/>
      <color rgb="FF14233C"/>
      <name val="Raleway"/>
    </font>
    <font>
      <i/>
      <sz val="8"/>
      <color rgb="FF14233C"/>
      <name val="Raleway Bold"/>
    </font>
    <font>
      <i/>
      <sz val="10"/>
      <color rgb="FF14233C"/>
      <name val="Alternate Gothic 3"/>
    </font>
    <font>
      <i/>
      <sz val="11"/>
      <color rgb="FF14233C"/>
      <name val="Raleway"/>
    </font>
    <font>
      <i/>
      <sz val="10"/>
      <color rgb="FF14233C"/>
      <name val="Raleway"/>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B714C"/>
        <bgColor indexed="64"/>
      </patternFill>
    </fill>
    <fill>
      <patternFill patternType="solid">
        <fgColor rgb="FFACCB51"/>
        <bgColor indexed="64"/>
      </patternFill>
    </fill>
    <fill>
      <patternFill patternType="solid">
        <fgColor rgb="FFCFF0F5"/>
        <bgColor indexed="64"/>
      </patternFill>
    </fill>
    <fill>
      <patternFill patternType="solid">
        <fgColor rgb="FF9FE0EB"/>
        <bgColor indexed="64"/>
      </patternFill>
    </fill>
    <fill>
      <patternFill patternType="solid">
        <fgColor rgb="FFC4DB85"/>
        <bgColor indexed="64"/>
      </patternFill>
    </fill>
    <fill>
      <patternFill patternType="gray0625">
        <bgColor theme="0" tint="-4.9989318521683403E-2"/>
      </patternFill>
    </fill>
    <fill>
      <patternFill patternType="gray0625">
        <bgColor rgb="FFFFF8E5"/>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87">
    <xf numFmtId="0" fontId="0" fillId="0" borderId="0" xfId="0"/>
    <xf numFmtId="0" fontId="5" fillId="4" borderId="0" xfId="0" applyFont="1" applyFill="1" applyBorder="1" applyAlignment="1" applyProtection="1">
      <alignment vertical="center" wrapText="1"/>
    </xf>
    <xf numFmtId="0" fontId="9" fillId="2" borderId="0" xfId="0" applyFont="1" applyFill="1" applyAlignment="1" applyProtection="1">
      <alignment vertical="center" wrapText="1"/>
    </xf>
    <xf numFmtId="0" fontId="27" fillId="2" borderId="0" xfId="0" applyFont="1" applyFill="1" applyAlignment="1" applyProtection="1">
      <alignment horizontal="center" vertical="center" wrapText="1"/>
    </xf>
    <xf numFmtId="0" fontId="8" fillId="2" borderId="0" xfId="0" applyFont="1" applyFill="1" applyAlignment="1" applyProtection="1">
      <alignment vertical="center" wrapText="1"/>
    </xf>
    <xf numFmtId="0" fontId="6" fillId="2" borderId="0" xfId="0" applyFont="1" applyFill="1" applyAlignment="1" applyProtection="1">
      <alignment vertical="center" wrapText="1"/>
    </xf>
    <xf numFmtId="0" fontId="9" fillId="2" borderId="0" xfId="0" applyFont="1" applyFill="1" applyAlignment="1" applyProtection="1">
      <alignment horizontal="center" vertical="center" wrapText="1"/>
    </xf>
    <xf numFmtId="0" fontId="9" fillId="5" borderId="0" xfId="0" applyFont="1" applyFill="1" applyAlignment="1" applyProtection="1">
      <alignment vertical="center" wrapText="1"/>
    </xf>
    <xf numFmtId="0" fontId="26" fillId="5" borderId="0" xfId="0" applyFont="1" applyFill="1" applyAlignment="1" applyProtection="1">
      <alignment horizontal="center" vertical="center" wrapText="1"/>
    </xf>
    <xf numFmtId="0" fontId="3" fillId="5" borderId="1" xfId="0" applyFont="1" applyFill="1" applyBorder="1" applyAlignment="1" applyProtection="1">
      <alignment horizontal="center" vertical="center" wrapText="1"/>
    </xf>
    <xf numFmtId="0" fontId="9" fillId="5" borderId="2" xfId="0" applyFont="1" applyFill="1" applyBorder="1" applyAlignment="1" applyProtection="1">
      <alignment vertical="center" wrapText="1"/>
    </xf>
    <xf numFmtId="0" fontId="9" fillId="5" borderId="3" xfId="0" applyFont="1" applyFill="1" applyBorder="1" applyAlignment="1" applyProtection="1">
      <alignment horizontal="center" vertical="center" wrapText="1"/>
    </xf>
    <xf numFmtId="0" fontId="6" fillId="8" borderId="0" xfId="0" applyFont="1" applyFill="1" applyAlignment="1" applyProtection="1">
      <alignment horizontal="left" vertical="center" wrapText="1"/>
    </xf>
    <xf numFmtId="0" fontId="6" fillId="8" borderId="0" xfId="0" applyFont="1" applyFill="1" applyAlignment="1" applyProtection="1">
      <alignment vertical="center" wrapText="1"/>
    </xf>
    <xf numFmtId="0" fontId="9" fillId="8" borderId="0" xfId="0" applyFont="1" applyFill="1" applyAlignment="1" applyProtection="1">
      <alignment vertical="center" wrapText="1"/>
    </xf>
    <xf numFmtId="0" fontId="26" fillId="8" borderId="0" xfId="0" applyFont="1" applyFill="1" applyAlignment="1" applyProtection="1">
      <alignment horizontal="center" vertical="center" wrapText="1"/>
    </xf>
    <xf numFmtId="0" fontId="12" fillId="8" borderId="6" xfId="0" applyFont="1" applyFill="1" applyBorder="1" applyAlignment="1" applyProtection="1">
      <alignment horizontal="center" vertical="center" wrapText="1"/>
    </xf>
    <xf numFmtId="4" fontId="3" fillId="8" borderId="7" xfId="0" applyNumberFormat="1" applyFont="1" applyFill="1" applyBorder="1" applyAlignment="1" applyProtection="1">
      <alignment vertical="center" wrapText="1"/>
    </xf>
    <xf numFmtId="165" fontId="3" fillId="8" borderId="7" xfId="0" applyNumberFormat="1" applyFont="1" applyFill="1" applyBorder="1" applyAlignment="1" applyProtection="1">
      <alignment horizontal="left" vertical="center" wrapText="1"/>
    </xf>
    <xf numFmtId="165" fontId="3" fillId="8" borderId="8" xfId="0" applyNumberFormat="1" applyFont="1" applyFill="1" applyBorder="1" applyAlignment="1" applyProtection="1">
      <alignment horizontal="center" vertical="center" wrapText="1"/>
    </xf>
    <xf numFmtId="0" fontId="12" fillId="2" borderId="0" xfId="0" applyFont="1" applyFill="1" applyAlignment="1" applyProtection="1">
      <alignment horizontal="center" vertical="center" wrapText="1"/>
    </xf>
    <xf numFmtId="4" fontId="3" fillId="2" borderId="0" xfId="0" applyNumberFormat="1" applyFont="1" applyFill="1" applyAlignment="1" applyProtection="1">
      <alignment vertical="center" wrapText="1"/>
    </xf>
    <xf numFmtId="166" fontId="3" fillId="2" borderId="0" xfId="0" applyNumberFormat="1" applyFont="1" applyFill="1" applyAlignment="1" applyProtection="1">
      <alignment horizontal="left" vertical="center" wrapText="1"/>
    </xf>
    <xf numFmtId="166" fontId="3" fillId="2" borderId="0" xfId="0" applyNumberFormat="1" applyFont="1" applyFill="1" applyAlignment="1" applyProtection="1">
      <alignment horizontal="center" vertical="center" wrapText="1"/>
    </xf>
    <xf numFmtId="0" fontId="6" fillId="7" borderId="0" xfId="0" applyFont="1" applyFill="1" applyAlignment="1" applyProtection="1">
      <alignment vertical="center" wrapText="1"/>
    </xf>
    <xf numFmtId="0" fontId="6" fillId="7" borderId="0" xfId="0" applyFont="1" applyFill="1" applyAlignment="1" applyProtection="1">
      <alignment horizontal="left" vertical="center" wrapText="1"/>
    </xf>
    <xf numFmtId="0" fontId="9" fillId="7" borderId="0" xfId="0" applyFont="1" applyFill="1" applyAlignment="1" applyProtection="1">
      <alignment vertical="center" wrapText="1"/>
    </xf>
    <xf numFmtId="0" fontId="8" fillId="7" borderId="0" xfId="0" applyFont="1" applyFill="1" applyAlignment="1" applyProtection="1">
      <alignment vertical="center" wrapText="1"/>
    </xf>
    <xf numFmtId="0" fontId="9" fillId="7" borderId="25" xfId="0" applyFont="1" applyFill="1" applyBorder="1" applyAlignment="1" applyProtection="1">
      <alignment vertical="center" wrapText="1"/>
    </xf>
    <xf numFmtId="4" fontId="9" fillId="7" borderId="26" xfId="0" applyNumberFormat="1" applyFont="1" applyFill="1" applyBorder="1" applyAlignment="1" applyProtection="1">
      <alignment vertical="center" wrapText="1"/>
    </xf>
    <xf numFmtId="165" fontId="9" fillId="7" borderId="26" xfId="0" applyNumberFormat="1" applyFont="1" applyFill="1" applyBorder="1" applyAlignment="1" applyProtection="1">
      <alignment horizontal="left" vertical="center" wrapText="1"/>
    </xf>
    <xf numFmtId="165" fontId="9" fillId="7" borderId="27" xfId="0" applyNumberFormat="1" applyFont="1" applyFill="1" applyBorder="1" applyAlignment="1" applyProtection="1">
      <alignment horizontal="center" vertical="center" wrapText="1"/>
    </xf>
    <xf numFmtId="0" fontId="6" fillId="2" borderId="0" xfId="0" applyFont="1" applyFill="1" applyAlignment="1" applyProtection="1">
      <alignment horizontal="left" vertical="center" wrapText="1"/>
    </xf>
    <xf numFmtId="4" fontId="9" fillId="2" borderId="0" xfId="0" applyNumberFormat="1" applyFont="1" applyFill="1" applyAlignment="1" applyProtection="1">
      <alignment vertical="center" wrapText="1"/>
    </xf>
    <xf numFmtId="165" fontId="9" fillId="2" borderId="0" xfId="0" applyNumberFormat="1" applyFont="1" applyFill="1" applyAlignment="1" applyProtection="1">
      <alignment horizontal="left" vertical="center" wrapText="1"/>
    </xf>
    <xf numFmtId="165" fontId="9" fillId="2" borderId="0" xfId="0" applyNumberFormat="1" applyFont="1" applyFill="1" applyAlignment="1" applyProtection="1">
      <alignment horizontal="center" vertical="center" wrapText="1"/>
    </xf>
    <xf numFmtId="0" fontId="6" fillId="6" borderId="0" xfId="0" applyFont="1" applyFill="1" applyAlignment="1" applyProtection="1">
      <alignment horizontal="left" vertical="center" wrapText="1"/>
    </xf>
    <xf numFmtId="0" fontId="9" fillId="6" borderId="0" xfId="0" applyFont="1" applyFill="1" applyAlignment="1" applyProtection="1">
      <alignment vertical="center" wrapText="1"/>
    </xf>
    <xf numFmtId="0" fontId="27" fillId="6" borderId="0" xfId="0" applyFont="1" applyFill="1" applyAlignment="1" applyProtection="1">
      <alignment horizontal="center" vertical="center" wrapText="1"/>
    </xf>
    <xf numFmtId="0" fontId="8" fillId="6" borderId="0" xfId="0" applyFont="1" applyFill="1" applyAlignment="1" applyProtection="1">
      <alignment vertical="center" wrapText="1"/>
    </xf>
    <xf numFmtId="0" fontId="6" fillId="6" borderId="0" xfId="0" applyFont="1" applyFill="1" applyAlignment="1" applyProtection="1">
      <alignment vertical="center" wrapText="1"/>
    </xf>
    <xf numFmtId="0" fontId="9" fillId="6" borderId="25" xfId="0" applyFont="1" applyFill="1" applyBorder="1" applyAlignment="1" applyProtection="1">
      <alignment vertical="center" wrapText="1"/>
    </xf>
    <xf numFmtId="4" fontId="9" fillId="6" borderId="26" xfId="0" applyNumberFormat="1" applyFont="1" applyFill="1" applyBorder="1" applyAlignment="1" applyProtection="1">
      <alignment vertical="center" wrapText="1"/>
    </xf>
    <xf numFmtId="165" fontId="9" fillId="6" borderId="26" xfId="0" applyNumberFormat="1" applyFont="1" applyFill="1" applyBorder="1" applyAlignment="1" applyProtection="1">
      <alignment horizontal="left" vertical="center" wrapText="1"/>
    </xf>
    <xf numFmtId="165" fontId="9" fillId="6" borderId="27" xfId="0"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6" fillId="2" borderId="0" xfId="0" applyFont="1" applyFill="1" applyAlignment="1" applyProtection="1">
      <alignment horizontal="center" vertical="center" wrapText="1"/>
    </xf>
    <xf numFmtId="165" fontId="3" fillId="2" borderId="0" xfId="0" applyNumberFormat="1" applyFont="1" applyFill="1" applyAlignment="1" applyProtection="1">
      <alignment horizontal="left" vertical="center" wrapText="1"/>
    </xf>
    <xf numFmtId="165" fontId="3" fillId="2" borderId="0" xfId="0" applyNumberFormat="1" applyFont="1" applyFill="1" applyAlignment="1" applyProtection="1">
      <alignment horizontal="center" vertical="center" wrapText="1"/>
    </xf>
    <xf numFmtId="0" fontId="14" fillId="7" borderId="0" xfId="0" applyFont="1" applyFill="1" applyAlignment="1" applyProtection="1">
      <alignment horizontal="center" vertical="center" wrapText="1"/>
    </xf>
    <xf numFmtId="0" fontId="8" fillId="2" borderId="0" xfId="0" applyFont="1" applyFill="1" applyAlignment="1" applyProtection="1">
      <alignment horizontal="right" vertical="center" wrapText="1"/>
    </xf>
    <xf numFmtId="165" fontId="9" fillId="7" borderId="18" xfId="0" applyNumberFormat="1" applyFont="1" applyFill="1" applyBorder="1" applyAlignment="1" applyProtection="1">
      <alignment horizontal="center" vertical="center" wrapText="1"/>
    </xf>
    <xf numFmtId="165" fontId="9" fillId="7" borderId="20" xfId="0" applyNumberFormat="1" applyFont="1" applyFill="1" applyBorder="1" applyAlignment="1" applyProtection="1">
      <alignment horizontal="center" vertical="center" wrapText="1"/>
    </xf>
    <xf numFmtId="165" fontId="9" fillId="7" borderId="23" xfId="0" applyNumberFormat="1" applyFont="1" applyFill="1" applyBorder="1" applyAlignment="1" applyProtection="1">
      <alignment horizontal="center" vertical="center" wrapText="1"/>
    </xf>
    <xf numFmtId="0" fontId="3" fillId="5" borderId="0" xfId="0" applyFont="1" applyFill="1" applyAlignment="1" applyProtection="1">
      <alignment horizontal="center" vertical="center" wrapText="1"/>
    </xf>
    <xf numFmtId="0" fontId="12" fillId="8" borderId="13" xfId="0" applyFont="1" applyFill="1" applyBorder="1" applyAlignment="1" applyProtection="1">
      <alignment horizontal="center" vertical="center" wrapText="1"/>
    </xf>
    <xf numFmtId="4" fontId="3" fillId="8" borderId="14" xfId="0" applyNumberFormat="1" applyFont="1" applyFill="1" applyBorder="1" applyAlignment="1" applyProtection="1">
      <alignment vertical="center" wrapText="1"/>
    </xf>
    <xf numFmtId="165" fontId="3" fillId="8" borderId="14" xfId="0" applyNumberFormat="1" applyFont="1" applyFill="1" applyBorder="1" applyAlignment="1" applyProtection="1">
      <alignment horizontal="left" vertical="center" wrapText="1"/>
    </xf>
    <xf numFmtId="165" fontId="3" fillId="8" borderId="15" xfId="0" applyNumberFormat="1" applyFont="1" applyFill="1" applyBorder="1" applyAlignment="1" applyProtection="1">
      <alignment horizontal="center" vertical="center" wrapText="1"/>
    </xf>
    <xf numFmtId="0" fontId="6" fillId="2" borderId="0" xfId="0" applyFont="1" applyFill="1" applyBorder="1" applyAlignment="1" applyProtection="1">
      <alignment vertical="center"/>
    </xf>
    <xf numFmtId="0" fontId="6" fillId="6"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6" fillId="5" borderId="0" xfId="0" applyFont="1" applyFill="1" applyAlignment="1" applyProtection="1">
      <alignment vertical="center" wrapText="1"/>
    </xf>
    <xf numFmtId="0" fontId="12" fillId="5" borderId="6" xfId="0" applyFont="1" applyFill="1" applyBorder="1" applyAlignment="1" applyProtection="1">
      <alignment horizontal="center" vertical="center" wrapText="1"/>
    </xf>
    <xf numFmtId="4" fontId="3" fillId="5" borderId="7" xfId="0" applyNumberFormat="1" applyFont="1" applyFill="1" applyBorder="1" applyAlignment="1" applyProtection="1">
      <alignment vertical="center" wrapText="1"/>
    </xf>
    <xf numFmtId="165" fontId="3" fillId="5" borderId="7" xfId="0" applyNumberFormat="1" applyFont="1" applyFill="1" applyBorder="1" applyAlignment="1" applyProtection="1">
      <alignment horizontal="left" vertical="center" wrapText="1"/>
    </xf>
    <xf numFmtId="165" fontId="3" fillId="5" borderId="8" xfId="0" applyNumberFormat="1"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14" xfId="0" applyFont="1" applyFill="1" applyBorder="1" applyAlignment="1" applyProtection="1">
      <alignment vertical="center" wrapText="1"/>
    </xf>
    <xf numFmtId="0" fontId="3" fillId="5" borderId="15" xfId="0" applyFont="1" applyFill="1" applyBorder="1" applyAlignment="1" applyProtection="1">
      <alignment horizontal="center" vertical="center" wrapText="1"/>
    </xf>
    <xf numFmtId="0" fontId="5" fillId="4" borderId="2" xfId="0" applyFont="1" applyFill="1" applyBorder="1" applyAlignment="1" applyProtection="1">
      <alignment vertical="center" wrapText="1"/>
    </xf>
    <xf numFmtId="0" fontId="5" fillId="4" borderId="7" xfId="0" applyFont="1" applyFill="1" applyBorder="1" applyAlignment="1" applyProtection="1">
      <alignment vertical="center" wrapText="1"/>
    </xf>
    <xf numFmtId="0" fontId="22" fillId="4" borderId="7"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5" borderId="0" xfId="0" applyFont="1" applyFill="1" applyAlignment="1" applyProtection="1">
      <alignment horizontal="center" vertical="center" wrapText="1"/>
    </xf>
    <xf numFmtId="0" fontId="8" fillId="5" borderId="0" xfId="0" applyFont="1" applyFill="1" applyAlignment="1" applyProtection="1">
      <alignment vertical="center" wrapText="1"/>
    </xf>
    <xf numFmtId="9" fontId="3" fillId="5" borderId="14" xfId="0" applyNumberFormat="1" applyFont="1" applyFill="1" applyBorder="1" applyAlignment="1" applyProtection="1">
      <alignment vertical="center" wrapText="1"/>
    </xf>
    <xf numFmtId="9" fontId="3" fillId="5" borderId="2" xfId="0" applyNumberFormat="1" applyFont="1" applyFill="1" applyBorder="1" applyAlignment="1" applyProtection="1">
      <alignment vertical="center" wrapText="1"/>
    </xf>
    <xf numFmtId="0" fontId="19" fillId="2" borderId="0" xfId="0" applyFont="1" applyFill="1" applyAlignment="1" applyProtection="1">
      <alignment vertical="center" wrapText="1"/>
    </xf>
    <xf numFmtId="0" fontId="25" fillId="2" borderId="0" xfId="0" applyFont="1" applyFill="1" applyAlignment="1" applyProtection="1">
      <alignment horizontal="center" vertical="center" wrapText="1"/>
    </xf>
    <xf numFmtId="0" fontId="20" fillId="2" borderId="0" xfId="0" applyFont="1" applyFill="1" applyAlignment="1" applyProtection="1">
      <alignment vertical="center" wrapText="1"/>
    </xf>
    <xf numFmtId="0" fontId="18" fillId="2" borderId="0" xfId="0" applyFont="1" applyFill="1" applyAlignment="1" applyProtection="1">
      <alignment vertical="center" wrapText="1"/>
    </xf>
    <xf numFmtId="0" fontId="21" fillId="2" borderId="0" xfId="0" applyFont="1" applyFill="1" applyAlignment="1" applyProtection="1">
      <alignment vertical="center" wrapText="1"/>
    </xf>
    <xf numFmtId="0" fontId="23" fillId="2" borderId="0" xfId="0" applyFont="1" applyFill="1" applyAlignment="1" applyProtection="1">
      <alignment horizontal="left" vertical="center" wrapText="1"/>
    </xf>
    <xf numFmtId="0" fontId="9" fillId="2" borderId="0" xfId="0" applyFont="1" applyFill="1" applyAlignment="1" applyProtection="1">
      <alignment horizontal="left" vertical="center" wrapText="1"/>
    </xf>
    <xf numFmtId="0" fontId="9" fillId="0" borderId="0" xfId="0" applyFont="1" applyFill="1" applyAlignment="1" applyProtection="1">
      <alignment horizontal="left" vertical="center" wrapText="1"/>
    </xf>
    <xf numFmtId="0" fontId="23" fillId="2" borderId="0" xfId="0" applyFont="1" applyFill="1" applyAlignment="1" applyProtection="1">
      <alignment vertical="center" wrapText="1"/>
    </xf>
    <xf numFmtId="0" fontId="5" fillId="4" borderId="2" xfId="0" applyFont="1" applyFill="1" applyBorder="1" applyAlignment="1" applyProtection="1">
      <alignment horizontal="center" vertical="center" wrapText="1"/>
    </xf>
    <xf numFmtId="0" fontId="5" fillId="2" borderId="0" xfId="0" applyFont="1" applyFill="1" applyAlignment="1" applyProtection="1">
      <alignment vertical="center" wrapText="1"/>
    </xf>
    <xf numFmtId="0" fontId="5" fillId="4" borderId="0"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left" vertical="center" wrapText="1"/>
    </xf>
    <xf numFmtId="0" fontId="24" fillId="4" borderId="7" xfId="0" applyFont="1" applyFill="1" applyBorder="1" applyAlignment="1" applyProtection="1">
      <alignment vertical="center" wrapText="1"/>
    </xf>
    <xf numFmtId="0" fontId="5" fillId="4" borderId="7"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23" fillId="2"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10" fillId="5" borderId="0" xfId="0" applyFont="1" applyFill="1" applyAlignment="1" applyProtection="1">
      <alignment vertical="center" wrapText="1"/>
    </xf>
    <xf numFmtId="0" fontId="23" fillId="5" borderId="0" xfId="0" applyFont="1" applyFill="1" applyAlignment="1" applyProtection="1">
      <alignment vertical="center" wrapText="1"/>
    </xf>
    <xf numFmtId="0" fontId="11" fillId="8" borderId="0" xfId="0" applyFont="1" applyFill="1" applyAlignment="1" applyProtection="1">
      <alignment vertical="center" wrapText="1"/>
    </xf>
    <xf numFmtId="0" fontId="23" fillId="8" borderId="0" xfId="0" applyFont="1" applyFill="1" applyAlignment="1" applyProtection="1">
      <alignment vertical="center" wrapText="1"/>
    </xf>
    <xf numFmtId="0" fontId="6" fillId="8" borderId="0" xfId="0" applyFont="1" applyFill="1" applyBorder="1" applyAlignment="1" applyProtection="1">
      <alignment vertical="center" wrapText="1"/>
    </xf>
    <xf numFmtId="0" fontId="8" fillId="8" borderId="0" xfId="0" applyFont="1" applyFill="1" applyBorder="1" applyAlignment="1" applyProtection="1">
      <alignment vertical="center" wrapText="1"/>
    </xf>
    <xf numFmtId="0" fontId="10" fillId="2" borderId="0" xfId="0" applyFont="1" applyFill="1" applyAlignment="1" applyProtection="1">
      <alignment vertical="center" wrapText="1"/>
    </xf>
    <xf numFmtId="0" fontId="9" fillId="0" borderId="0" xfId="0" applyFont="1" applyFill="1" applyAlignment="1" applyProtection="1">
      <alignment vertical="center" wrapText="1"/>
    </xf>
    <xf numFmtId="0" fontId="13" fillId="7" borderId="0" xfId="0" applyFont="1" applyFill="1" applyAlignment="1" applyProtection="1">
      <alignment horizontal="left" vertical="center" wrapText="1"/>
    </xf>
    <xf numFmtId="0" fontId="11" fillId="7" borderId="0" xfId="0" applyFont="1" applyFill="1" applyAlignment="1" applyProtection="1">
      <alignment vertical="center" wrapText="1"/>
    </xf>
    <xf numFmtId="0" fontId="23" fillId="7" borderId="0" xfId="0" applyFont="1" applyFill="1" applyAlignment="1" applyProtection="1">
      <alignment vertical="center" wrapText="1"/>
    </xf>
    <xf numFmtId="0" fontId="13" fillId="2" borderId="0" xfId="0" applyFont="1" applyFill="1" applyAlignment="1" applyProtection="1">
      <alignment horizontal="left" vertical="center" wrapText="1"/>
    </xf>
    <xf numFmtId="0" fontId="11" fillId="2" borderId="0" xfId="0" applyFont="1" applyFill="1" applyAlignment="1" applyProtection="1">
      <alignment vertical="center" wrapText="1"/>
    </xf>
    <xf numFmtId="0" fontId="13" fillId="6" borderId="0" xfId="0" applyFont="1" applyFill="1" applyAlignment="1" applyProtection="1">
      <alignment horizontal="left" vertical="center" wrapText="1"/>
    </xf>
    <xf numFmtId="0" fontId="11" fillId="3" borderId="0" xfId="0" applyFont="1" applyFill="1" applyAlignment="1" applyProtection="1">
      <alignment vertical="center" wrapText="1"/>
    </xf>
    <xf numFmtId="0" fontId="23" fillId="6" borderId="0" xfId="0" applyFont="1" applyFill="1" applyAlignment="1" applyProtection="1">
      <alignment vertical="center" wrapText="1"/>
    </xf>
    <xf numFmtId="0" fontId="6" fillId="0" borderId="0" xfId="0" applyFont="1" applyFill="1" applyAlignment="1" applyProtection="1">
      <alignment vertical="center" wrapText="1"/>
    </xf>
    <xf numFmtId="0" fontId="11" fillId="6" borderId="0" xfId="0" applyFont="1" applyFill="1" applyAlignment="1" applyProtection="1">
      <alignment vertical="center" wrapText="1"/>
    </xf>
    <xf numFmtId="0" fontId="8" fillId="8" borderId="0" xfId="0" applyFont="1" applyFill="1" applyAlignment="1" applyProtection="1">
      <alignment horizontal="left" vertical="center" wrapText="1"/>
    </xf>
    <xf numFmtId="0" fontId="6" fillId="0" borderId="0" xfId="0" applyFont="1" applyFill="1" applyBorder="1" applyAlignment="1" applyProtection="1">
      <alignment vertical="center" wrapText="1"/>
    </xf>
    <xf numFmtId="0" fontId="6" fillId="7" borderId="0" xfId="0" applyFont="1" applyFill="1" applyBorder="1" applyAlignment="1" applyProtection="1">
      <alignment horizontal="center" vertical="center" wrapText="1"/>
    </xf>
    <xf numFmtId="0" fontId="8" fillId="0" borderId="0" xfId="0" applyFont="1" applyFill="1" applyAlignment="1" applyProtection="1">
      <alignment vertical="center" wrapText="1"/>
    </xf>
    <xf numFmtId="0" fontId="8" fillId="8" borderId="0" xfId="0" applyFont="1" applyFill="1" applyAlignment="1" applyProtection="1">
      <alignment vertical="center" wrapText="1"/>
    </xf>
    <xf numFmtId="0" fontId="11" fillId="2" borderId="0" xfId="0" applyFont="1" applyFill="1" applyAlignment="1" applyProtection="1">
      <alignment vertical="center"/>
    </xf>
    <xf numFmtId="0" fontId="23" fillId="2" borderId="0" xfId="0" applyFont="1" applyFill="1" applyAlignment="1" applyProtection="1">
      <alignment vertical="center"/>
    </xf>
    <xf numFmtId="0" fontId="6" fillId="2" borderId="0" xfId="0" applyFont="1" applyFill="1" applyAlignment="1" applyProtection="1">
      <alignment vertical="center"/>
    </xf>
    <xf numFmtId="0" fontId="6" fillId="0" borderId="0" xfId="0" applyFont="1" applyFill="1" applyBorder="1" applyAlignment="1" applyProtection="1">
      <alignment vertical="center"/>
    </xf>
    <xf numFmtId="0" fontId="6" fillId="7" borderId="0" xfId="0" applyFont="1" applyFill="1" applyBorder="1" applyAlignment="1" applyProtection="1">
      <alignment vertical="center" wrapText="1"/>
    </xf>
    <xf numFmtId="0" fontId="13" fillId="5" borderId="0" xfId="0" applyFont="1" applyFill="1" applyAlignment="1" applyProtection="1">
      <alignment horizontal="left" vertical="center" wrapText="1"/>
    </xf>
    <xf numFmtId="0" fontId="9" fillId="5" borderId="0" xfId="0" applyFont="1" applyFill="1" applyAlignment="1" applyProtection="1">
      <alignment horizontal="left" vertical="center" wrapText="1"/>
    </xf>
    <xf numFmtId="164" fontId="17" fillId="0" borderId="24" xfId="1" applyNumberFormat="1" applyFont="1" applyFill="1" applyBorder="1" applyAlignment="1" applyProtection="1">
      <alignment vertical="center" wrapText="1"/>
    </xf>
    <xf numFmtId="0" fontId="7" fillId="2" borderId="1" xfId="0" applyFont="1" applyFill="1" applyBorder="1" applyAlignment="1" applyProtection="1">
      <alignment vertical="center" wrapText="1"/>
    </xf>
    <xf numFmtId="0" fontId="7" fillId="2" borderId="2" xfId="0" applyFont="1" applyFill="1" applyBorder="1" applyAlignment="1" applyProtection="1">
      <alignment vertical="center" wrapText="1"/>
    </xf>
    <xf numFmtId="0" fontId="8" fillId="2" borderId="2" xfId="0" applyFont="1" applyFill="1" applyBorder="1" applyAlignment="1" applyProtection="1">
      <alignment vertical="center" wrapText="1"/>
    </xf>
    <xf numFmtId="9" fontId="7" fillId="2" borderId="3" xfId="0" applyNumberFormat="1" applyFont="1" applyFill="1" applyBorder="1" applyAlignment="1" applyProtection="1">
      <alignment vertical="center" wrapText="1"/>
    </xf>
    <xf numFmtId="0" fontId="7" fillId="2" borderId="4"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8" fillId="2" borderId="0" xfId="0" applyFont="1" applyFill="1" applyBorder="1" applyAlignment="1" applyProtection="1">
      <alignment vertical="center" wrapText="1"/>
    </xf>
    <xf numFmtId="9" fontId="7" fillId="2" borderId="5" xfId="0" applyNumberFormat="1" applyFont="1" applyFill="1" applyBorder="1" applyAlignment="1" applyProtection="1">
      <alignment vertical="center" wrapText="1"/>
    </xf>
    <xf numFmtId="0" fontId="7" fillId="2" borderId="6" xfId="0" applyFont="1" applyFill="1" applyBorder="1" applyAlignment="1" applyProtection="1">
      <alignment vertical="center" wrapText="1"/>
    </xf>
    <xf numFmtId="0" fontId="7" fillId="2" borderId="7" xfId="0" applyFont="1" applyFill="1" applyBorder="1" applyAlignment="1" applyProtection="1">
      <alignment vertical="center" wrapText="1"/>
    </xf>
    <xf numFmtId="0" fontId="8" fillId="2" borderId="7" xfId="0" applyFont="1" applyFill="1" applyBorder="1" applyAlignment="1" applyProtection="1">
      <alignment vertical="center" wrapText="1"/>
    </xf>
    <xf numFmtId="9" fontId="7" fillId="2" borderId="8" xfId="0" applyNumberFormat="1" applyFont="1" applyFill="1" applyBorder="1" applyAlignment="1" applyProtection="1">
      <alignment vertical="center" wrapText="1"/>
    </xf>
    <xf numFmtId="0" fontId="19" fillId="2" borderId="0" xfId="0" applyFont="1" applyFill="1" applyAlignment="1" applyProtection="1">
      <alignment horizontal="left" vertical="center" wrapText="1"/>
    </xf>
    <xf numFmtId="0" fontId="4" fillId="4" borderId="0" xfId="0" applyFont="1" applyFill="1" applyBorder="1" applyAlignment="1" applyProtection="1">
      <alignment horizontal="center" vertical="center" wrapText="1"/>
    </xf>
    <xf numFmtId="0" fontId="6" fillId="7" borderId="0" xfId="0" applyFont="1" applyFill="1" applyAlignment="1" applyProtection="1">
      <alignment horizontal="center" vertical="center" wrapText="1"/>
    </xf>
    <xf numFmtId="0" fontId="4" fillId="4" borderId="2"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27" fillId="7" borderId="0" xfId="0" applyFont="1" applyFill="1" applyAlignment="1" applyProtection="1">
      <alignment horizontal="center" vertical="center" wrapText="1"/>
    </xf>
    <xf numFmtId="0" fontId="9" fillId="0" borderId="9" xfId="0" applyFont="1" applyFill="1" applyBorder="1" applyProtection="1">
      <protection locked="0"/>
    </xf>
    <xf numFmtId="0" fontId="9" fillId="2" borderId="9" xfId="0" applyFont="1" applyFill="1" applyBorder="1" applyProtection="1">
      <protection locked="0"/>
    </xf>
    <xf numFmtId="0" fontId="6" fillId="10" borderId="9" xfId="0" applyFont="1" applyFill="1" applyBorder="1" applyAlignment="1" applyProtection="1">
      <alignment vertical="center" wrapText="1"/>
      <protection locked="0"/>
    </xf>
    <xf numFmtId="0" fontId="19" fillId="2" borderId="0" xfId="0" applyFont="1" applyFill="1" applyAlignment="1" applyProtection="1">
      <alignment horizontal="left" vertical="center" wrapText="1"/>
    </xf>
    <xf numFmtId="0" fontId="19" fillId="2" borderId="0" xfId="0" applyFont="1" applyFill="1" applyAlignment="1" applyProtection="1">
      <alignment horizontal="center" vertical="center" wrapText="1"/>
    </xf>
    <xf numFmtId="0" fontId="6" fillId="9" borderId="10"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23" fillId="7" borderId="0" xfId="0" applyFont="1" applyFill="1" applyAlignment="1" applyProtection="1">
      <alignment horizontal="center" vertical="center" wrapText="1"/>
    </xf>
    <xf numFmtId="0" fontId="9" fillId="7" borderId="16" xfId="0" applyFont="1" applyFill="1" applyBorder="1" applyAlignment="1" applyProtection="1">
      <alignment horizontal="right" vertical="center" wrapText="1"/>
    </xf>
    <xf numFmtId="0" fontId="9" fillId="7" borderId="19" xfId="0" applyFont="1" applyFill="1" applyBorder="1" applyAlignment="1" applyProtection="1">
      <alignment horizontal="right" vertical="center" wrapText="1"/>
    </xf>
    <xf numFmtId="0" fontId="9" fillId="7" borderId="21" xfId="0" applyFont="1" applyFill="1" applyBorder="1" applyAlignment="1" applyProtection="1">
      <alignment horizontal="right" vertical="center" wrapText="1"/>
    </xf>
    <xf numFmtId="4" fontId="9" fillId="7" borderId="17" xfId="0" applyNumberFormat="1" applyFont="1" applyFill="1" applyBorder="1" applyAlignment="1" applyProtection="1">
      <alignment horizontal="right" vertical="center" wrapText="1"/>
    </xf>
    <xf numFmtId="4" fontId="9" fillId="7" borderId="0" xfId="0" applyNumberFormat="1" applyFont="1" applyFill="1" applyBorder="1" applyAlignment="1" applyProtection="1">
      <alignment horizontal="right" vertical="center" wrapText="1"/>
    </xf>
    <xf numFmtId="4" fontId="9" fillId="7" borderId="22" xfId="0" applyNumberFormat="1" applyFont="1" applyFill="1" applyBorder="1" applyAlignment="1" applyProtection="1">
      <alignment horizontal="right" vertical="center" wrapText="1"/>
    </xf>
    <xf numFmtId="165" fontId="9" fillId="7" borderId="17" xfId="0" applyNumberFormat="1" applyFont="1" applyFill="1" applyBorder="1" applyAlignment="1" applyProtection="1">
      <alignment horizontal="left" vertical="center" wrapText="1"/>
    </xf>
    <xf numFmtId="165" fontId="9" fillId="7" borderId="0" xfId="0" applyNumberFormat="1" applyFont="1" applyFill="1" applyBorder="1" applyAlignment="1" applyProtection="1">
      <alignment horizontal="left" vertical="center" wrapText="1"/>
    </xf>
    <xf numFmtId="165" fontId="9" fillId="7" borderId="22" xfId="0" applyNumberFormat="1" applyFont="1" applyFill="1" applyBorder="1" applyAlignment="1" applyProtection="1">
      <alignment horizontal="left" vertical="center" wrapText="1"/>
    </xf>
    <xf numFmtId="0" fontId="4" fillId="4" borderId="2"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6" fillId="7" borderId="0" xfId="0" applyFont="1" applyFill="1" applyAlignment="1" applyProtection="1">
      <alignment horizontal="center" vertical="center" wrapText="1"/>
    </xf>
    <xf numFmtId="0" fontId="9" fillId="0" borderId="10" xfId="0" applyFont="1" applyFill="1" applyBorder="1" applyAlignment="1" applyProtection="1">
      <alignment horizontal="right"/>
      <protection locked="0"/>
    </xf>
    <xf numFmtId="0" fontId="9" fillId="0" borderId="11" xfId="0" applyFont="1" applyFill="1" applyBorder="1" applyAlignment="1" applyProtection="1">
      <alignment horizontal="right"/>
      <protection locked="0"/>
    </xf>
    <xf numFmtId="0" fontId="9" fillId="0" borderId="12" xfId="0" applyFont="1" applyFill="1" applyBorder="1" applyAlignment="1" applyProtection="1">
      <alignment horizontal="right"/>
      <protection locked="0"/>
    </xf>
    <xf numFmtId="0" fontId="18" fillId="2" borderId="0" xfId="0" applyFont="1" applyFill="1" applyAlignment="1" applyProtection="1">
      <alignment horizontal="center" vertical="center" wrapText="1"/>
    </xf>
    <xf numFmtId="0" fontId="18" fillId="2" borderId="7"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11" fillId="7" borderId="0" xfId="0" applyFont="1" applyFill="1" applyAlignment="1" applyProtection="1">
      <alignment horizontal="left" vertical="center" wrapText="1"/>
    </xf>
    <xf numFmtId="0" fontId="4" fillId="4" borderId="2"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11" fillId="8" borderId="0" xfId="0" applyFont="1" applyFill="1" applyAlignment="1" applyProtection="1">
      <alignment horizontal="left" vertical="center" wrapText="1"/>
    </xf>
    <xf numFmtId="0" fontId="8" fillId="7" borderId="0" xfId="0" applyFont="1" applyFill="1" applyAlignment="1" applyProtection="1">
      <alignment horizontal="right" vertical="center" wrapText="1"/>
    </xf>
    <xf numFmtId="0" fontId="27" fillId="7" borderId="0" xfId="0" applyFont="1" applyFill="1" applyAlignment="1" applyProtection="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ACCB51"/>
      <color rgb="FFC4DB85"/>
      <color rgb="FF14233C"/>
      <color rgb="FFCFF0F5"/>
      <color rgb="FF9FE0EB"/>
      <color rgb="FFFFF8E5"/>
      <color rgb="FFEB714C"/>
      <color rgb="FF3660A4"/>
      <color rgb="FF5ACDDC"/>
      <color rgb="FFCCE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534836</xdr:colOff>
      <xdr:row>0</xdr:row>
      <xdr:rowOff>171805</xdr:rowOff>
    </xdr:from>
    <xdr:to>
      <xdr:col>2</xdr:col>
      <xdr:colOff>2797948</xdr:colOff>
      <xdr:row>3</xdr:row>
      <xdr:rowOff>17971</xdr:rowOff>
    </xdr:to>
    <xdr:pic>
      <xdr:nvPicPr>
        <xdr:cNvPr id="8" name="Image 7">
          <a:extLst>
            <a:ext uri="{FF2B5EF4-FFF2-40B4-BE49-F238E27FC236}">
              <a16:creationId xmlns:a16="http://schemas.microsoft.com/office/drawing/2014/main" id="{F35423C0-87B0-4CF0-86AB-D2830A96FB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836" y="171805"/>
          <a:ext cx="3431272" cy="112215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0951-2CFE-4817-B694-F3DB1C286CCB}">
  <sheetPr codeName="Feuil2">
    <pageSetUpPr fitToPage="1"/>
  </sheetPr>
  <dimension ref="A1:X586"/>
  <sheetViews>
    <sheetView tabSelected="1" zoomScale="85" zoomScaleNormal="85" workbookViewId="0">
      <pane xSplit="3" ySplit="7" topLeftCell="D51" activePane="bottomRight" state="frozen"/>
      <selection pane="topRight" activeCell="D1" sqref="D1"/>
      <selection pane="bottomLeft" activeCell="A8" sqref="A8"/>
      <selection pane="bottomRight" activeCell="F54" sqref="F54"/>
    </sheetView>
  </sheetViews>
  <sheetFormatPr baseColWidth="10" defaultColWidth="11.42578125" defaultRowHeight="18" outlineLevelCol="1"/>
  <cols>
    <col min="1" max="1" width="15.140625" style="5" customWidth="1"/>
    <col min="2" max="2" width="2.42578125" style="86" customWidth="1"/>
    <col min="3" max="3" width="50.5703125" style="105" customWidth="1"/>
    <col min="4" max="4" width="26.140625" style="88" customWidth="1"/>
    <col min="5" max="5" width="3.5703125" style="2" customWidth="1"/>
    <col min="6" max="6" width="21.85546875" style="106" customWidth="1"/>
    <col min="7" max="7" width="19.28515625" style="4" hidden="1" customWidth="1"/>
    <col min="8" max="8" width="8.85546875" style="2" customWidth="1"/>
    <col min="9" max="9" width="1.42578125" style="2" customWidth="1"/>
    <col min="10" max="10" width="32.42578125" style="2" customWidth="1" outlineLevel="1"/>
    <col min="11" max="11" width="35" style="2" customWidth="1" outlineLevel="1"/>
    <col min="12" max="12" width="37" style="2" customWidth="1" outlineLevel="1"/>
    <col min="13" max="13" width="41.7109375" style="2" customWidth="1" outlineLevel="1"/>
    <col min="14" max="14" width="3" style="2" customWidth="1" outlineLevel="1"/>
    <col min="15" max="15" width="21.5703125" style="3" customWidth="1"/>
    <col min="16" max="16" width="14.42578125" style="4" customWidth="1"/>
    <col min="17" max="17" width="3.140625" style="2" customWidth="1"/>
    <col min="18" max="18" width="25.140625" style="2" customWidth="1"/>
    <col min="19" max="19" width="17.85546875" style="2" customWidth="1"/>
    <col min="20" max="20" width="5.7109375" style="2" customWidth="1"/>
    <col min="21" max="21" width="11.140625" style="6" customWidth="1"/>
    <col min="22" max="16384" width="11.42578125" style="2"/>
  </cols>
  <sheetData>
    <row r="1" spans="1:21" s="84" customFormat="1" ht="27" customHeight="1">
      <c r="A1" s="177"/>
      <c r="B1" s="177"/>
      <c r="C1" s="177"/>
      <c r="D1" s="151" t="s">
        <v>214</v>
      </c>
      <c r="E1" s="151"/>
      <c r="F1" s="151"/>
      <c r="G1" s="151"/>
      <c r="H1" s="151"/>
      <c r="I1" s="151"/>
      <c r="J1" s="151"/>
      <c r="K1" s="151"/>
      <c r="L1" s="151"/>
      <c r="M1" s="80"/>
      <c r="N1" s="142"/>
      <c r="O1" s="81"/>
      <c r="P1" s="82"/>
      <c r="Q1" s="83"/>
      <c r="R1" s="152"/>
      <c r="S1" s="152"/>
      <c r="T1" s="152"/>
    </row>
    <row r="2" spans="1:21" ht="11.25" customHeight="1" thickBot="1">
      <c r="A2" s="177"/>
      <c r="B2" s="177"/>
      <c r="C2" s="177"/>
      <c r="D2" s="85"/>
      <c r="E2" s="86"/>
      <c r="F2" s="87"/>
      <c r="G2" s="86"/>
      <c r="H2" s="86"/>
      <c r="I2" s="86"/>
      <c r="J2" s="86"/>
      <c r="K2" s="86"/>
      <c r="L2" s="86"/>
      <c r="M2" s="86"/>
      <c r="N2" s="86"/>
      <c r="O2" s="46"/>
      <c r="P2" s="86"/>
      <c r="Q2" s="86"/>
      <c r="R2" s="86"/>
      <c r="S2" s="86"/>
      <c r="T2" s="86"/>
      <c r="U2" s="86"/>
    </row>
    <row r="3" spans="1:21" ht="62.25" customHeight="1" thickBot="1">
      <c r="A3" s="177"/>
      <c r="B3" s="177"/>
      <c r="C3" s="177"/>
      <c r="D3" s="168" t="s">
        <v>194</v>
      </c>
      <c r="E3" s="169"/>
      <c r="F3" s="169"/>
      <c r="G3" s="169"/>
      <c r="H3" s="169"/>
      <c r="I3" s="169"/>
      <c r="J3" s="169"/>
      <c r="K3" s="170"/>
      <c r="L3" s="86"/>
      <c r="M3" s="86"/>
      <c r="N3" s="86"/>
      <c r="Q3" s="5"/>
      <c r="R3" s="5"/>
      <c r="S3" s="5"/>
      <c r="T3" s="5"/>
      <c r="U3" s="5"/>
    </row>
    <row r="4" spans="1:21" ht="14.25" customHeight="1" thickBot="1">
      <c r="A4" s="178"/>
      <c r="B4" s="178"/>
      <c r="C4" s="178"/>
      <c r="E4" s="5"/>
      <c r="F4" s="5"/>
      <c r="H4" s="5"/>
      <c r="I4" s="5"/>
      <c r="Q4" s="5"/>
    </row>
    <row r="5" spans="1:21" s="90" customFormat="1" ht="27.75" customHeight="1">
      <c r="A5" s="171" t="s">
        <v>164</v>
      </c>
      <c r="B5" s="145"/>
      <c r="C5" s="182" t="s">
        <v>1</v>
      </c>
      <c r="D5" s="166" t="s">
        <v>195</v>
      </c>
      <c r="E5" s="166"/>
      <c r="F5" s="166" t="s">
        <v>2</v>
      </c>
      <c r="G5" s="166" t="s">
        <v>161</v>
      </c>
      <c r="H5" s="89"/>
      <c r="I5" s="89"/>
      <c r="J5" s="166" t="s">
        <v>2</v>
      </c>
      <c r="K5" s="166"/>
      <c r="L5" s="166"/>
      <c r="M5" s="166"/>
      <c r="N5" s="70"/>
      <c r="O5" s="166" t="s">
        <v>111</v>
      </c>
      <c r="P5" s="166" t="s">
        <v>0</v>
      </c>
      <c r="Q5" s="166"/>
      <c r="R5" s="166" t="s">
        <v>185</v>
      </c>
      <c r="S5" s="166" t="s">
        <v>3</v>
      </c>
      <c r="T5" s="70"/>
      <c r="U5" s="179" t="s">
        <v>113</v>
      </c>
    </row>
    <row r="6" spans="1:21" s="90" customFormat="1" ht="27.75" customHeight="1">
      <c r="A6" s="172"/>
      <c r="B6" s="146"/>
      <c r="C6" s="183"/>
      <c r="D6" s="167"/>
      <c r="E6" s="167"/>
      <c r="F6" s="167"/>
      <c r="G6" s="167"/>
      <c r="H6" s="91"/>
      <c r="I6" s="91"/>
      <c r="J6" s="143">
        <v>0</v>
      </c>
      <c r="K6" s="143">
        <v>1</v>
      </c>
      <c r="L6" s="143">
        <v>2</v>
      </c>
      <c r="M6" s="143">
        <v>3</v>
      </c>
      <c r="N6" s="1"/>
      <c r="O6" s="167"/>
      <c r="P6" s="167"/>
      <c r="Q6" s="167"/>
      <c r="R6" s="167"/>
      <c r="S6" s="167"/>
      <c r="T6" s="1"/>
      <c r="U6" s="180"/>
    </row>
    <row r="7" spans="1:21" s="90" customFormat="1" ht="5.25" customHeight="1" thickBot="1">
      <c r="A7" s="92"/>
      <c r="B7" s="93"/>
      <c r="C7" s="93"/>
      <c r="D7" s="94"/>
      <c r="E7" s="73"/>
      <c r="F7" s="73"/>
      <c r="G7" s="73"/>
      <c r="H7" s="95"/>
      <c r="I7" s="95"/>
      <c r="J7" s="71"/>
      <c r="K7" s="71"/>
      <c r="L7" s="71"/>
      <c r="M7" s="71"/>
      <c r="N7" s="71"/>
      <c r="O7" s="72"/>
      <c r="P7" s="73"/>
      <c r="Q7" s="73"/>
      <c r="R7" s="73"/>
      <c r="S7" s="73"/>
      <c r="T7" s="71"/>
      <c r="U7" s="74"/>
    </row>
    <row r="8" spans="1:21" ht="6" customHeight="1" thickBot="1">
      <c r="C8" s="96"/>
      <c r="D8" s="97"/>
      <c r="E8" s="6"/>
      <c r="F8" s="6"/>
      <c r="G8" s="98"/>
      <c r="H8" s="6"/>
      <c r="I8" s="6"/>
      <c r="Q8" s="5"/>
    </row>
    <row r="9" spans="1:21" ht="19.5" customHeight="1">
      <c r="A9" s="62"/>
      <c r="B9" s="7"/>
      <c r="C9" s="99" t="s">
        <v>207</v>
      </c>
      <c r="D9" s="100"/>
      <c r="E9" s="7"/>
      <c r="F9" s="7"/>
      <c r="G9" s="77"/>
      <c r="H9" s="7"/>
      <c r="I9" s="7"/>
      <c r="J9" s="7"/>
      <c r="K9" s="7"/>
      <c r="L9" s="7"/>
      <c r="M9" s="7"/>
      <c r="N9" s="7"/>
      <c r="O9" s="8"/>
      <c r="P9" s="7"/>
      <c r="Q9" s="7"/>
      <c r="R9" s="9" t="s">
        <v>193</v>
      </c>
      <c r="S9" s="79">
        <f>SUM(S10,S24)/SUM(T10,T24)</f>
        <v>0</v>
      </c>
      <c r="T9" s="10"/>
      <c r="U9" s="11">
        <v>3</v>
      </c>
    </row>
    <row r="10" spans="1:21" ht="21.75" customHeight="1" thickBot="1">
      <c r="A10" s="13"/>
      <c r="B10" s="13"/>
      <c r="C10" s="101" t="s">
        <v>4</v>
      </c>
      <c r="D10" s="102"/>
      <c r="E10" s="13"/>
      <c r="F10" s="103"/>
      <c r="G10" s="104"/>
      <c r="H10" s="13"/>
      <c r="I10" s="13"/>
      <c r="J10" s="12"/>
      <c r="K10" s="12"/>
      <c r="L10" s="12"/>
      <c r="M10" s="13"/>
      <c r="N10" s="14"/>
      <c r="O10" s="15"/>
      <c r="P10" s="14"/>
      <c r="Q10" s="14"/>
      <c r="R10" s="16" t="s">
        <v>192</v>
      </c>
      <c r="S10" s="17">
        <f>SUMIF(O12:O21,"Contribution",S12:S21)</f>
        <v>0</v>
      </c>
      <c r="T10" s="18">
        <f>SUMIF(O12:O21,"Contribution",T12:T21)</f>
        <v>12</v>
      </c>
      <c r="U10" s="19"/>
    </row>
    <row r="11" spans="1:21" ht="12" customHeight="1">
      <c r="B11" s="2"/>
      <c r="Q11" s="5"/>
      <c r="R11" s="20"/>
      <c r="S11" s="21"/>
      <c r="T11" s="22"/>
      <c r="U11" s="23"/>
    </row>
    <row r="12" spans="1:21" ht="95.25" customHeight="1">
      <c r="A12" s="24" t="s">
        <v>170</v>
      </c>
      <c r="B12" s="107"/>
      <c r="C12" s="108" t="s">
        <v>124</v>
      </c>
      <c r="D12" s="109" t="s">
        <v>196</v>
      </c>
      <c r="E12" s="24"/>
      <c r="F12" s="148"/>
      <c r="G12" s="27" t="str" cm="1">
        <f t="array" ref="G12">_xlfn.IFS(F12="","",F12=0,J12,F12=1,K12,F12=2,L12,F12=3,M12)</f>
        <v/>
      </c>
      <c r="H12" s="24"/>
      <c r="I12" s="24"/>
      <c r="J12" s="24" t="s">
        <v>158</v>
      </c>
      <c r="K12" s="24" t="s">
        <v>6</v>
      </c>
      <c r="L12" s="25" t="s">
        <v>7</v>
      </c>
      <c r="M12" s="25" t="s">
        <v>8</v>
      </c>
      <c r="N12" s="26"/>
      <c r="O12" s="147" t="s">
        <v>108</v>
      </c>
      <c r="P12" s="27">
        <v>2</v>
      </c>
      <c r="Q12" s="24"/>
      <c r="R12" s="28">
        <f>F12</f>
        <v>0</v>
      </c>
      <c r="S12" s="29">
        <f>P12*R12*(SUM(S15:S17)/SUM(T15:T17))</f>
        <v>0</v>
      </c>
      <c r="T12" s="30">
        <f>3*P12</f>
        <v>6</v>
      </c>
      <c r="U12" s="31"/>
    </row>
    <row r="13" spans="1:21" ht="12.6" customHeight="1">
      <c r="B13" s="110"/>
      <c r="C13" s="111"/>
      <c r="E13" s="5"/>
      <c r="F13" s="5"/>
      <c r="H13" s="5"/>
      <c r="I13" s="5"/>
      <c r="J13" s="32"/>
      <c r="K13" s="32"/>
      <c r="L13" s="32"/>
      <c r="M13" s="5"/>
      <c r="Q13" s="5"/>
      <c r="S13" s="33"/>
      <c r="T13" s="34"/>
      <c r="U13" s="35"/>
    </row>
    <row r="14" spans="1:21" ht="11.1" customHeight="1">
      <c r="B14" s="110"/>
      <c r="C14" s="111"/>
      <c r="E14" s="5"/>
      <c r="F14" s="5"/>
      <c r="H14" s="5"/>
      <c r="I14" s="5"/>
      <c r="J14" s="32"/>
      <c r="K14" s="32"/>
      <c r="L14" s="32"/>
      <c r="M14" s="5"/>
      <c r="Q14" s="5"/>
      <c r="S14" s="33"/>
      <c r="T14" s="34"/>
      <c r="U14" s="35"/>
    </row>
    <row r="15" spans="1:21" ht="105.75" customHeight="1">
      <c r="A15" s="40" t="s">
        <v>170</v>
      </c>
      <c r="B15" s="112"/>
      <c r="C15" s="113" t="s">
        <v>125</v>
      </c>
      <c r="D15" s="114" t="s">
        <v>196</v>
      </c>
      <c r="E15" s="40"/>
      <c r="F15" s="148"/>
      <c r="G15" s="39" t="str" cm="1">
        <f t="array" ref="G15">_xlfn.IFS(F15="","",F15=0,J15,F15=1,K15,F15=2,L15,F15=3,M15)</f>
        <v/>
      </c>
      <c r="H15" s="40"/>
      <c r="I15" s="40"/>
      <c r="J15" s="36" t="s">
        <v>159</v>
      </c>
      <c r="K15" s="36" t="s">
        <v>9</v>
      </c>
      <c r="L15" s="36" t="s">
        <v>165</v>
      </c>
      <c r="M15" s="36" t="s">
        <v>166</v>
      </c>
      <c r="N15" s="37"/>
      <c r="O15" s="38" t="s">
        <v>10</v>
      </c>
      <c r="P15" s="39">
        <v>1</v>
      </c>
      <c r="Q15" s="40"/>
      <c r="R15" s="41">
        <f>F15</f>
        <v>0</v>
      </c>
      <c r="S15" s="42">
        <f>P15*R15</f>
        <v>0</v>
      </c>
      <c r="T15" s="43">
        <f>3*P15</f>
        <v>3</v>
      </c>
      <c r="U15" s="44"/>
    </row>
    <row r="16" spans="1:21" ht="12" customHeight="1">
      <c r="B16" s="110"/>
      <c r="C16" s="111"/>
      <c r="E16" s="5"/>
      <c r="F16" s="115"/>
      <c r="H16" s="5"/>
      <c r="I16" s="5"/>
      <c r="J16" s="5"/>
      <c r="K16" s="32"/>
      <c r="L16" s="32"/>
      <c r="M16" s="32"/>
      <c r="Q16" s="5"/>
      <c r="S16" s="33"/>
      <c r="T16" s="34"/>
      <c r="U16" s="35"/>
    </row>
    <row r="17" spans="1:21" ht="135">
      <c r="A17" s="40" t="s">
        <v>170</v>
      </c>
      <c r="B17" s="112"/>
      <c r="C17" s="116" t="s">
        <v>126</v>
      </c>
      <c r="D17" s="114" t="s">
        <v>196</v>
      </c>
      <c r="E17" s="40"/>
      <c r="F17" s="148"/>
      <c r="G17" s="39" t="str" cm="1">
        <f t="array" ref="G17">_xlfn.IFS(F17="","",F17=0,J17,F17=1,K17,F17=2,L17,F17=3,M17)</f>
        <v/>
      </c>
      <c r="H17" s="40"/>
      <c r="I17" s="40"/>
      <c r="J17" s="36" t="s">
        <v>160</v>
      </c>
      <c r="K17" s="36" t="s">
        <v>11</v>
      </c>
      <c r="L17" s="36" t="s">
        <v>12</v>
      </c>
      <c r="M17" s="36" t="s">
        <v>13</v>
      </c>
      <c r="N17" s="37"/>
      <c r="O17" s="38" t="s">
        <v>10</v>
      </c>
      <c r="P17" s="39">
        <v>2</v>
      </c>
      <c r="Q17" s="40"/>
      <c r="R17" s="41">
        <f>F17</f>
        <v>0</v>
      </c>
      <c r="S17" s="42">
        <f>P17*R17</f>
        <v>0</v>
      </c>
      <c r="T17" s="43">
        <f>3*P17</f>
        <v>6</v>
      </c>
      <c r="U17" s="44"/>
    </row>
    <row r="18" spans="1:21">
      <c r="B18" s="110"/>
      <c r="C18" s="111"/>
      <c r="E18" s="5"/>
      <c r="F18" s="115"/>
      <c r="H18" s="5"/>
      <c r="I18" s="5"/>
      <c r="J18" s="5"/>
      <c r="K18" s="32"/>
      <c r="L18" s="32"/>
      <c r="M18" s="32"/>
      <c r="Q18" s="5"/>
      <c r="S18" s="33"/>
      <c r="T18" s="34"/>
      <c r="U18" s="35"/>
    </row>
    <row r="19" spans="1:21" ht="93.75" customHeight="1">
      <c r="A19" s="24" t="s">
        <v>171</v>
      </c>
      <c r="B19" s="107"/>
      <c r="C19" s="108" t="s">
        <v>127</v>
      </c>
      <c r="D19" s="109" t="s">
        <v>196</v>
      </c>
      <c r="E19" s="24"/>
      <c r="F19" s="149"/>
      <c r="G19" s="27" t="str" cm="1">
        <f t="array" ref="G19">_xlfn.IFS(F19="","",F19=0,J19,F19=1,K19,F19=2,L19,F19=3,M19)</f>
        <v/>
      </c>
      <c r="H19" s="24"/>
      <c r="I19" s="24"/>
      <c r="J19" s="144" t="s">
        <v>5</v>
      </c>
      <c r="K19" s="24" t="s">
        <v>14</v>
      </c>
      <c r="L19" s="25" t="s">
        <v>15</v>
      </c>
      <c r="M19" s="25" t="s">
        <v>16</v>
      </c>
      <c r="N19" s="26"/>
      <c r="O19" s="147" t="s">
        <v>108</v>
      </c>
      <c r="P19" s="27">
        <v>1</v>
      </c>
      <c r="Q19" s="24"/>
      <c r="R19" s="28">
        <f>F19</f>
        <v>0</v>
      </c>
      <c r="S19" s="29">
        <f>P19*R19</f>
        <v>0</v>
      </c>
      <c r="T19" s="30">
        <f>3*P19</f>
        <v>3</v>
      </c>
      <c r="U19" s="31"/>
    </row>
    <row r="20" spans="1:21">
      <c r="B20" s="110"/>
      <c r="C20" s="111"/>
      <c r="E20" s="5"/>
      <c r="J20" s="5"/>
      <c r="K20" s="32"/>
      <c r="L20" s="32"/>
      <c r="M20" s="32"/>
      <c r="Q20" s="5"/>
      <c r="S20" s="33"/>
      <c r="T20" s="34"/>
      <c r="U20" s="35"/>
    </row>
    <row r="21" spans="1:21" ht="93.75" customHeight="1">
      <c r="A21" s="24"/>
      <c r="B21" s="107"/>
      <c r="C21" s="108" t="s">
        <v>128</v>
      </c>
      <c r="D21" s="109" t="s">
        <v>196</v>
      </c>
      <c r="E21" s="24"/>
      <c r="F21" s="149"/>
      <c r="G21" s="27" t="str" cm="1">
        <f t="array" ref="G21">_xlfn.IFS(F21="","",F21=0,J21,F21=1,K21,F21=2,L21,F21=3,M21)</f>
        <v/>
      </c>
      <c r="H21" s="24"/>
      <c r="I21" s="24"/>
      <c r="J21" s="25" t="s">
        <v>17</v>
      </c>
      <c r="K21" s="24" t="s">
        <v>208</v>
      </c>
      <c r="L21" s="25" t="s">
        <v>167</v>
      </c>
      <c r="M21" s="25" t="s">
        <v>168</v>
      </c>
      <c r="N21" s="26"/>
      <c r="O21" s="147" t="s">
        <v>108</v>
      </c>
      <c r="P21" s="27">
        <v>1</v>
      </c>
      <c r="Q21" s="24"/>
      <c r="R21" s="28">
        <f>F21</f>
        <v>0</v>
      </c>
      <c r="S21" s="29">
        <f>P21*R21</f>
        <v>0</v>
      </c>
      <c r="T21" s="30">
        <f>3*P21</f>
        <v>3</v>
      </c>
      <c r="U21" s="31"/>
    </row>
    <row r="22" spans="1:21">
      <c r="B22" s="110"/>
      <c r="C22" s="111"/>
      <c r="E22" s="5"/>
      <c r="F22" s="2"/>
      <c r="J22" s="5"/>
      <c r="K22" s="32"/>
      <c r="L22" s="32"/>
      <c r="M22" s="32"/>
      <c r="Q22" s="5"/>
      <c r="S22" s="33"/>
    </row>
    <row r="23" spans="1:21" ht="18.75" thickBot="1">
      <c r="B23" s="110"/>
      <c r="C23" s="111"/>
      <c r="E23" s="5"/>
      <c r="F23" s="5"/>
      <c r="H23" s="5"/>
      <c r="I23" s="5"/>
      <c r="J23" s="45">
        <v>0</v>
      </c>
      <c r="K23" s="45">
        <v>1</v>
      </c>
      <c r="L23" s="45">
        <v>2</v>
      </c>
      <c r="M23" s="45">
        <v>3</v>
      </c>
      <c r="Q23" s="5"/>
      <c r="S23" s="33"/>
    </row>
    <row r="24" spans="1:21" ht="15" customHeight="1" thickBot="1">
      <c r="A24" s="13"/>
      <c r="B24" s="13"/>
      <c r="C24" s="184" t="s">
        <v>162</v>
      </c>
      <c r="D24" s="184"/>
      <c r="E24" s="184"/>
      <c r="F24" s="184"/>
      <c r="G24" s="117"/>
      <c r="H24" s="13"/>
      <c r="I24" s="13"/>
      <c r="J24" s="12"/>
      <c r="K24" s="12"/>
      <c r="L24" s="12"/>
      <c r="M24" s="13"/>
      <c r="N24" s="14"/>
      <c r="O24" s="15"/>
      <c r="P24" s="14"/>
      <c r="Q24" s="14"/>
      <c r="R24" s="55" t="s">
        <v>191</v>
      </c>
      <c r="S24" s="56">
        <f>SUMIF(O26:O45,"Contribution",S26:S45)</f>
        <v>0</v>
      </c>
      <c r="T24" s="57">
        <f>SUMIF(O26:O45,"Contribution",T26:T45)</f>
        <v>29</v>
      </c>
      <c r="U24" s="58"/>
    </row>
    <row r="25" spans="1:21">
      <c r="B25" s="2"/>
      <c r="J25" s="5"/>
      <c r="K25" s="5"/>
      <c r="L25" s="5"/>
      <c r="M25" s="5"/>
      <c r="O25" s="46"/>
      <c r="P25" s="2"/>
      <c r="Q25" s="5"/>
      <c r="R25" s="20"/>
      <c r="S25" s="21"/>
      <c r="T25" s="47"/>
      <c r="U25" s="48"/>
    </row>
    <row r="26" spans="1:21" ht="93.75" customHeight="1">
      <c r="A26" s="24" t="s">
        <v>170</v>
      </c>
      <c r="B26" s="107"/>
      <c r="C26" s="108" t="s">
        <v>197</v>
      </c>
      <c r="D26" s="109" t="s">
        <v>196</v>
      </c>
      <c r="E26" s="24"/>
      <c r="F26" s="149"/>
      <c r="G26" s="27" t="str" cm="1">
        <f t="array" ref="G26">_xlfn.IFS(F26="","",F26=0,J26,F26=1,K26,F26=2,L26,F26=3,M26)</f>
        <v/>
      </c>
      <c r="H26" s="24"/>
      <c r="I26" s="24"/>
      <c r="J26" s="25" t="s">
        <v>96</v>
      </c>
      <c r="K26" s="49" t="s">
        <v>5</v>
      </c>
      <c r="L26" s="25" t="s">
        <v>95</v>
      </c>
      <c r="M26" s="49" t="s">
        <v>5</v>
      </c>
      <c r="N26" s="26"/>
      <c r="O26" s="147" t="s">
        <v>108</v>
      </c>
      <c r="P26" s="27">
        <v>1</v>
      </c>
      <c r="Q26" s="24"/>
      <c r="R26" s="28">
        <f>F26</f>
        <v>0</v>
      </c>
      <c r="S26" s="29">
        <f>P26*R26</f>
        <v>0</v>
      </c>
      <c r="T26" s="30">
        <f>2*P26</f>
        <v>2</v>
      </c>
      <c r="U26" s="31"/>
    </row>
    <row r="27" spans="1:21" ht="23.45" customHeight="1">
      <c r="B27" s="110"/>
      <c r="C27" s="111"/>
      <c r="E27" s="5"/>
      <c r="F27" s="118"/>
      <c r="H27" s="5"/>
      <c r="I27" s="5"/>
      <c r="J27" s="32"/>
      <c r="K27" s="5"/>
      <c r="L27" s="32"/>
      <c r="M27" s="32"/>
      <c r="P27" s="50"/>
      <c r="Q27" s="5"/>
      <c r="S27" s="33"/>
    </row>
    <row r="28" spans="1:21" ht="24.95" customHeight="1">
      <c r="A28" s="173" t="s">
        <v>170</v>
      </c>
      <c r="B28" s="107"/>
      <c r="C28" s="181" t="s">
        <v>215</v>
      </c>
      <c r="D28" s="156" t="s">
        <v>196</v>
      </c>
      <c r="E28" s="24"/>
      <c r="F28" s="174"/>
      <c r="G28" s="27" t="str" cm="1">
        <f t="array" ref="G28">_xlfn.IFS(F28="","",F28=0,J28,F28=1,K28,F28=2,L28,F28=3,M28)</f>
        <v/>
      </c>
      <c r="H28" s="153"/>
      <c r="I28" s="119"/>
      <c r="J28" s="173" t="s">
        <v>18</v>
      </c>
      <c r="K28" s="173" t="s">
        <v>19</v>
      </c>
      <c r="L28" s="173" t="s">
        <v>20</v>
      </c>
      <c r="M28" s="173" t="s">
        <v>21</v>
      </c>
      <c r="N28" s="26"/>
      <c r="O28" s="186" t="s">
        <v>108</v>
      </c>
      <c r="P28" s="185">
        <v>3</v>
      </c>
      <c r="Q28" s="24"/>
      <c r="R28" s="157">
        <f>F28</f>
        <v>0</v>
      </c>
      <c r="S28" s="160">
        <f t="shared" ref="S28" si="0">P28*R28</f>
        <v>0</v>
      </c>
      <c r="T28" s="163">
        <f t="shared" ref="T28" si="1">3*P28</f>
        <v>9</v>
      </c>
      <c r="U28" s="51"/>
    </row>
    <row r="29" spans="1:21">
      <c r="A29" s="173"/>
      <c r="B29" s="107"/>
      <c r="C29" s="181"/>
      <c r="D29" s="156"/>
      <c r="E29" s="24"/>
      <c r="F29" s="175"/>
      <c r="G29" s="27" t="str" cm="1">
        <f t="array" ref="G29">_xlfn.IFS(F29="","",F29=0,J29,F29=1,K29,F29=2,L29,F29=3,M29)</f>
        <v/>
      </c>
      <c r="H29" s="154"/>
      <c r="I29" s="119"/>
      <c r="J29" s="173"/>
      <c r="K29" s="173"/>
      <c r="L29" s="173"/>
      <c r="M29" s="173"/>
      <c r="N29" s="26"/>
      <c r="O29" s="186"/>
      <c r="P29" s="185"/>
      <c r="Q29" s="24"/>
      <c r="R29" s="158"/>
      <c r="S29" s="161"/>
      <c r="T29" s="164"/>
      <c r="U29" s="52"/>
    </row>
    <row r="30" spans="1:21">
      <c r="A30" s="173"/>
      <c r="B30" s="107"/>
      <c r="C30" s="181"/>
      <c r="D30" s="156"/>
      <c r="E30" s="24"/>
      <c r="F30" s="175"/>
      <c r="G30" s="27" t="str" cm="1">
        <f t="array" ref="G30">_xlfn.IFS(F30="","",F30=0,J30,F30=1,K30,F30=2,L30,F30=3,M30)</f>
        <v/>
      </c>
      <c r="H30" s="154"/>
      <c r="I30" s="119"/>
      <c r="J30" s="173"/>
      <c r="K30" s="173"/>
      <c r="L30" s="173"/>
      <c r="M30" s="173"/>
      <c r="N30" s="26"/>
      <c r="O30" s="186"/>
      <c r="P30" s="185"/>
      <c r="Q30" s="24"/>
      <c r="R30" s="158"/>
      <c r="S30" s="161"/>
      <c r="T30" s="164"/>
      <c r="U30" s="52"/>
    </row>
    <row r="31" spans="1:21">
      <c r="A31" s="173"/>
      <c r="B31" s="107"/>
      <c r="C31" s="181"/>
      <c r="D31" s="156"/>
      <c r="E31" s="24"/>
      <c r="F31" s="175"/>
      <c r="G31" s="27" t="str" cm="1">
        <f t="array" ref="G31">_xlfn.IFS(F31="","",F31=0,J31,F31=1,K31,F31=2,L31,F31=3,M31)</f>
        <v/>
      </c>
      <c r="H31" s="154"/>
      <c r="I31" s="119"/>
      <c r="J31" s="173"/>
      <c r="K31" s="173"/>
      <c r="L31" s="173"/>
      <c r="M31" s="173"/>
      <c r="N31" s="26"/>
      <c r="O31" s="186"/>
      <c r="P31" s="185"/>
      <c r="Q31" s="24"/>
      <c r="R31" s="158"/>
      <c r="S31" s="161"/>
      <c r="T31" s="164"/>
      <c r="U31" s="52"/>
    </row>
    <row r="32" spans="1:21">
      <c r="A32" s="173"/>
      <c r="B32" s="107"/>
      <c r="C32" s="181"/>
      <c r="D32" s="156"/>
      <c r="E32" s="24"/>
      <c r="F32" s="175"/>
      <c r="G32" s="27" t="str" cm="1">
        <f t="array" ref="G32">_xlfn.IFS(F32="","",F32=0,J32,F32=1,K32,F32=2,L32,F32=3,M32)</f>
        <v/>
      </c>
      <c r="H32" s="154"/>
      <c r="I32" s="119"/>
      <c r="J32" s="173"/>
      <c r="K32" s="173"/>
      <c r="L32" s="173"/>
      <c r="M32" s="173"/>
      <c r="N32" s="26"/>
      <c r="O32" s="186"/>
      <c r="P32" s="185"/>
      <c r="Q32" s="24"/>
      <c r="R32" s="158"/>
      <c r="S32" s="161"/>
      <c r="T32" s="164"/>
      <c r="U32" s="52"/>
    </row>
    <row r="33" spans="1:21" ht="93.75" customHeight="1">
      <c r="A33" s="173"/>
      <c r="B33" s="107"/>
      <c r="C33" s="181"/>
      <c r="D33" s="156"/>
      <c r="E33" s="24"/>
      <c r="F33" s="176"/>
      <c r="G33" s="27" t="str" cm="1">
        <f t="array" ref="G33">_xlfn.IFS(F33="","",F33=0,J33,F33=1,K33,F33=2,L33,F33=3,M33)</f>
        <v/>
      </c>
      <c r="H33" s="155"/>
      <c r="I33" s="119"/>
      <c r="J33" s="173"/>
      <c r="K33" s="173"/>
      <c r="L33" s="173"/>
      <c r="M33" s="173"/>
      <c r="N33" s="26"/>
      <c r="O33" s="186"/>
      <c r="P33" s="185"/>
      <c r="Q33" s="24"/>
      <c r="R33" s="159"/>
      <c r="S33" s="162"/>
      <c r="T33" s="165"/>
      <c r="U33" s="53"/>
    </row>
    <row r="34" spans="1:21">
      <c r="B34" s="110"/>
      <c r="C34" s="111"/>
      <c r="E34" s="5"/>
      <c r="F34" s="118"/>
      <c r="H34" s="5"/>
      <c r="I34" s="5"/>
      <c r="J34" s="32"/>
      <c r="K34" s="5"/>
      <c r="L34" s="32"/>
      <c r="M34" s="32"/>
      <c r="Q34" s="5"/>
      <c r="S34" s="33"/>
    </row>
    <row r="35" spans="1:21" ht="107.25" customHeight="1">
      <c r="A35" s="24" t="s">
        <v>170</v>
      </c>
      <c r="B35" s="107"/>
      <c r="C35" s="108" t="s">
        <v>129</v>
      </c>
      <c r="D35" s="109" t="s">
        <v>196</v>
      </c>
      <c r="E35" s="24"/>
      <c r="F35" s="149"/>
      <c r="G35" s="27" t="str" cm="1">
        <f t="array" ref="G35">_xlfn.IFS(F35="","",F35=0,J35,F35=1,K35,F35=2,L35,F35=3,M35)</f>
        <v/>
      </c>
      <c r="H35" s="24"/>
      <c r="I35" s="24"/>
      <c r="J35" s="25" t="s">
        <v>22</v>
      </c>
      <c r="K35" s="144" t="s">
        <v>5</v>
      </c>
      <c r="L35" s="25" t="s">
        <v>97</v>
      </c>
      <c r="M35" s="25" t="s">
        <v>98</v>
      </c>
      <c r="N35" s="26"/>
      <c r="O35" s="147" t="s">
        <v>108</v>
      </c>
      <c r="P35" s="27">
        <v>1</v>
      </c>
      <c r="Q35" s="24"/>
      <c r="R35" s="28">
        <f>F35</f>
        <v>0</v>
      </c>
      <c r="S35" s="29">
        <f>P35*R35</f>
        <v>0</v>
      </c>
      <c r="T35" s="30">
        <f>3*P35</f>
        <v>3</v>
      </c>
      <c r="U35" s="31"/>
    </row>
    <row r="36" spans="1:21">
      <c r="B36" s="110"/>
      <c r="C36" s="111"/>
      <c r="E36" s="5"/>
      <c r="F36" s="115"/>
      <c r="H36" s="5"/>
      <c r="I36" s="5"/>
      <c r="J36" s="5"/>
      <c r="K36" s="5"/>
      <c r="L36" s="5"/>
      <c r="M36" s="5"/>
      <c r="N36" s="5"/>
      <c r="Q36" s="5"/>
      <c r="S36" s="33"/>
    </row>
    <row r="37" spans="1:21" ht="101.25" customHeight="1">
      <c r="A37" s="24" t="s">
        <v>170</v>
      </c>
      <c r="B37" s="107"/>
      <c r="C37" s="108" t="s">
        <v>130</v>
      </c>
      <c r="D37" s="109" t="s">
        <v>196</v>
      </c>
      <c r="E37" s="24"/>
      <c r="F37" s="149"/>
      <c r="G37" s="27" t="str" cm="1">
        <f t="array" ref="G37">_xlfn.IFS(F37="","",F37=0,J37,F37=1,K37,F37=2,L37,F37=3,M37)</f>
        <v/>
      </c>
      <c r="H37" s="24"/>
      <c r="I37" s="24"/>
      <c r="J37" s="25" t="s">
        <v>23</v>
      </c>
      <c r="K37" s="144" t="s">
        <v>5</v>
      </c>
      <c r="L37" s="25" t="s">
        <v>24</v>
      </c>
      <c r="M37" s="25" t="s">
        <v>25</v>
      </c>
      <c r="N37" s="26"/>
      <c r="O37" s="147" t="s">
        <v>108</v>
      </c>
      <c r="P37" s="27">
        <v>2</v>
      </c>
      <c r="Q37" s="24"/>
      <c r="R37" s="28">
        <f>F37</f>
        <v>0</v>
      </c>
      <c r="S37" s="29">
        <f>P37*R37*(S39/T39)</f>
        <v>0</v>
      </c>
      <c r="T37" s="30">
        <f>3*P37</f>
        <v>6</v>
      </c>
      <c r="U37" s="31"/>
    </row>
    <row r="38" spans="1:21">
      <c r="B38" s="110"/>
      <c r="C38" s="111"/>
      <c r="E38" s="5"/>
      <c r="F38" s="118"/>
      <c r="H38" s="5"/>
      <c r="I38" s="5"/>
      <c r="J38" s="5"/>
      <c r="K38" s="32"/>
      <c r="L38" s="32"/>
      <c r="M38" s="32"/>
      <c r="Q38" s="5"/>
      <c r="S38" s="33"/>
    </row>
    <row r="39" spans="1:21" ht="105.6" customHeight="1">
      <c r="A39" s="40" t="s">
        <v>170</v>
      </c>
      <c r="B39" s="112"/>
      <c r="C39" s="113" t="s">
        <v>131</v>
      </c>
      <c r="D39" s="114" t="s">
        <v>196</v>
      </c>
      <c r="E39" s="40"/>
      <c r="F39" s="149"/>
      <c r="G39" s="39" t="str" cm="1">
        <f t="array" ref="G39">_xlfn.IFS(F39="","",F39=0,J39,F39=1,K39,F39=2,L39,F39=3,M39)</f>
        <v/>
      </c>
      <c r="H39" s="40"/>
      <c r="I39" s="40"/>
      <c r="J39" s="36" t="s">
        <v>26</v>
      </c>
      <c r="K39" s="36" t="s">
        <v>169</v>
      </c>
      <c r="L39" s="36" t="s">
        <v>27</v>
      </c>
      <c r="M39" s="36" t="s">
        <v>28</v>
      </c>
      <c r="N39" s="37"/>
      <c r="O39" s="38" t="s">
        <v>10</v>
      </c>
      <c r="P39" s="39">
        <v>1</v>
      </c>
      <c r="Q39" s="40"/>
      <c r="R39" s="41">
        <f>F39</f>
        <v>0</v>
      </c>
      <c r="S39" s="42">
        <f>P39*R39</f>
        <v>0</v>
      </c>
      <c r="T39" s="43">
        <f>3*P39</f>
        <v>3</v>
      </c>
      <c r="U39" s="44"/>
    </row>
    <row r="40" spans="1:21">
      <c r="B40" s="110"/>
      <c r="C40" s="111"/>
      <c r="E40" s="5"/>
      <c r="F40" s="118"/>
      <c r="H40" s="5"/>
      <c r="I40" s="5"/>
      <c r="J40" s="32"/>
      <c r="K40" s="5"/>
      <c r="L40" s="32"/>
      <c r="M40" s="32"/>
      <c r="Q40" s="5"/>
      <c r="S40" s="33"/>
    </row>
    <row r="41" spans="1:21" ht="93.75" customHeight="1">
      <c r="A41" s="24" t="s">
        <v>170</v>
      </c>
      <c r="B41" s="107"/>
      <c r="C41" s="108" t="s">
        <v>132</v>
      </c>
      <c r="D41" s="109" t="s">
        <v>196</v>
      </c>
      <c r="E41" s="24"/>
      <c r="F41" s="149"/>
      <c r="G41" s="27" t="str" cm="1">
        <f t="array" ref="G41">_xlfn.IFS(F41="","",F41=0,J41,F41=1,K41,F41=2,L41,F41=3,M41)</f>
        <v/>
      </c>
      <c r="H41" s="24"/>
      <c r="I41" s="24"/>
      <c r="J41" s="25" t="s">
        <v>105</v>
      </c>
      <c r="K41" s="144" t="s">
        <v>5</v>
      </c>
      <c r="L41" s="25" t="s">
        <v>106</v>
      </c>
      <c r="M41" s="25" t="s">
        <v>107</v>
      </c>
      <c r="N41" s="26"/>
      <c r="O41" s="147" t="s">
        <v>108</v>
      </c>
      <c r="P41" s="27">
        <v>1</v>
      </c>
      <c r="Q41" s="24"/>
      <c r="R41" s="28">
        <f>F41</f>
        <v>0</v>
      </c>
      <c r="S41" s="29">
        <f>P41*R41</f>
        <v>0</v>
      </c>
      <c r="T41" s="30">
        <f>3*P41</f>
        <v>3</v>
      </c>
      <c r="U41" s="31"/>
    </row>
    <row r="42" spans="1:21">
      <c r="B42" s="110"/>
      <c r="C42" s="111"/>
      <c r="E42" s="5"/>
      <c r="F42" s="118"/>
      <c r="H42" s="5"/>
      <c r="I42" s="5"/>
      <c r="J42" s="32"/>
      <c r="K42" s="5"/>
      <c r="L42" s="32"/>
      <c r="M42" s="32"/>
      <c r="Q42" s="5"/>
      <c r="S42" s="33"/>
    </row>
    <row r="43" spans="1:21" ht="93.75" customHeight="1">
      <c r="A43" s="24" t="s">
        <v>170</v>
      </c>
      <c r="B43" s="107"/>
      <c r="C43" s="113" t="s">
        <v>133</v>
      </c>
      <c r="D43" s="109" t="s">
        <v>196</v>
      </c>
      <c r="E43" s="24"/>
      <c r="F43" s="149"/>
      <c r="G43" s="27" t="str" cm="1">
        <f t="array" ref="G43">_xlfn.IFS(F43="","",F43=0,J43,F43=1,K43,F43=2,L43,F43=3,M43)</f>
        <v/>
      </c>
      <c r="H43" s="24"/>
      <c r="I43" s="24"/>
      <c r="J43" s="25" t="s">
        <v>103</v>
      </c>
      <c r="K43" s="24" t="s">
        <v>104</v>
      </c>
      <c r="L43" s="25" t="s">
        <v>101</v>
      </c>
      <c r="M43" s="25" t="s">
        <v>102</v>
      </c>
      <c r="N43" s="26"/>
      <c r="O43" s="147" t="s">
        <v>108</v>
      </c>
      <c r="P43" s="27">
        <v>1</v>
      </c>
      <c r="Q43" s="24"/>
      <c r="R43" s="28">
        <f>F43</f>
        <v>0</v>
      </c>
      <c r="S43" s="29">
        <f>P43*R43</f>
        <v>0</v>
      </c>
      <c r="T43" s="30">
        <f>3*P43</f>
        <v>3</v>
      </c>
      <c r="U43" s="31"/>
    </row>
    <row r="44" spans="1:21">
      <c r="B44" s="110"/>
      <c r="E44" s="5"/>
      <c r="F44" s="118"/>
      <c r="H44" s="5"/>
      <c r="I44" s="5"/>
      <c r="J44" s="5"/>
      <c r="K44" s="32"/>
      <c r="L44" s="32"/>
      <c r="M44" s="32"/>
      <c r="Q44" s="5"/>
      <c r="S44" s="33"/>
    </row>
    <row r="45" spans="1:21" ht="93.75" customHeight="1">
      <c r="A45" s="24" t="s">
        <v>170</v>
      </c>
      <c r="B45" s="107"/>
      <c r="C45" s="113" t="s">
        <v>134</v>
      </c>
      <c r="D45" s="109" t="s">
        <v>196</v>
      </c>
      <c r="E45" s="24"/>
      <c r="F45" s="149"/>
      <c r="G45" s="27" t="str" cm="1">
        <f t="array" ref="G45">_xlfn.IFS(F45="","",F45=0,J45,F45=1,K45,F45=2,L45,F45=3,M45)</f>
        <v/>
      </c>
      <c r="H45" s="24"/>
      <c r="I45" s="24"/>
      <c r="J45" s="25" t="s">
        <v>29</v>
      </c>
      <c r="K45" s="24" t="s">
        <v>30</v>
      </c>
      <c r="L45" s="25" t="s">
        <v>31</v>
      </c>
      <c r="M45" s="25" t="s">
        <v>32</v>
      </c>
      <c r="N45" s="26"/>
      <c r="O45" s="147" t="s">
        <v>108</v>
      </c>
      <c r="P45" s="27">
        <v>1</v>
      </c>
      <c r="Q45" s="24"/>
      <c r="R45" s="28">
        <f>F45</f>
        <v>0</v>
      </c>
      <c r="S45" s="29">
        <f>P45*R45</f>
        <v>0</v>
      </c>
      <c r="T45" s="30">
        <f>3*P45</f>
        <v>3</v>
      </c>
      <c r="U45" s="31"/>
    </row>
    <row r="46" spans="1:21" ht="18.75" thickBot="1">
      <c r="B46" s="110"/>
      <c r="C46" s="111"/>
      <c r="E46" s="5"/>
      <c r="F46" s="115"/>
      <c r="H46" s="5"/>
      <c r="I46" s="5"/>
      <c r="J46" s="5"/>
      <c r="K46" s="5"/>
      <c r="L46" s="5"/>
      <c r="M46" s="5"/>
      <c r="Q46" s="5"/>
      <c r="S46" s="33"/>
    </row>
    <row r="47" spans="1:21" ht="20.25" customHeight="1">
      <c r="A47" s="62"/>
      <c r="B47" s="7"/>
      <c r="C47" s="99" t="s">
        <v>172</v>
      </c>
      <c r="D47" s="100"/>
      <c r="E47" s="7"/>
      <c r="F47" s="7"/>
      <c r="G47" s="77"/>
      <c r="H47" s="7"/>
      <c r="I47" s="7"/>
      <c r="J47" s="54">
        <v>0</v>
      </c>
      <c r="K47" s="54">
        <v>1</v>
      </c>
      <c r="L47" s="54">
        <v>2</v>
      </c>
      <c r="M47" s="54">
        <v>3</v>
      </c>
      <c r="N47" s="7"/>
      <c r="O47" s="8"/>
      <c r="P47" s="7"/>
      <c r="Q47" s="7"/>
      <c r="R47" s="9" t="s">
        <v>190</v>
      </c>
      <c r="S47" s="79">
        <f>SUM(S48,S59)/SUM(T48,T59)</f>
        <v>0</v>
      </c>
      <c r="T47" s="10"/>
      <c r="U47" s="11">
        <v>3</v>
      </c>
    </row>
    <row r="48" spans="1:21" ht="18.75" thickBot="1">
      <c r="A48" s="13"/>
      <c r="B48" s="13"/>
      <c r="C48" s="184" t="s">
        <v>33</v>
      </c>
      <c r="D48" s="184"/>
      <c r="E48" s="184"/>
      <c r="F48" s="184"/>
      <c r="G48" s="117"/>
      <c r="H48" s="13"/>
      <c r="I48" s="13"/>
      <c r="J48" s="12"/>
      <c r="K48" s="12"/>
      <c r="L48" s="12"/>
      <c r="M48" s="13"/>
      <c r="N48" s="14"/>
      <c r="O48" s="15"/>
      <c r="P48" s="14"/>
      <c r="Q48" s="14"/>
      <c r="R48" s="16" t="s">
        <v>189</v>
      </c>
      <c r="S48" s="17">
        <f>SUMIF(O50:O57,"Contribution",S50:S57)</f>
        <v>0</v>
      </c>
      <c r="T48" s="18">
        <f>SUMIF(O50:O57,"Contribution",T50:T57)</f>
        <v>6</v>
      </c>
      <c r="U48" s="19"/>
    </row>
    <row r="49" spans="1:21">
      <c r="B49" s="110"/>
      <c r="C49" s="111"/>
      <c r="E49" s="5"/>
      <c r="F49" s="115"/>
      <c r="H49" s="5"/>
      <c r="I49" s="5"/>
      <c r="J49" s="5"/>
      <c r="K49" s="5"/>
      <c r="L49" s="5"/>
      <c r="M49" s="5"/>
      <c r="Q49" s="5"/>
      <c r="S49" s="33"/>
    </row>
    <row r="50" spans="1:21" ht="93.75" customHeight="1">
      <c r="A50" s="24" t="s">
        <v>170</v>
      </c>
      <c r="B50" s="107"/>
      <c r="C50" s="108" t="s">
        <v>135</v>
      </c>
      <c r="D50" s="109" t="s">
        <v>196</v>
      </c>
      <c r="E50" s="24"/>
      <c r="F50" s="149"/>
      <c r="G50" s="27" t="str" cm="1">
        <f t="array" ref="G50">_xlfn.IFS(F50="","",F50=0,J50,F50=1,K50,F50=2,L50,F50=3,M50)</f>
        <v/>
      </c>
      <c r="H50" s="24"/>
      <c r="I50" s="24"/>
      <c r="J50" s="144" t="s">
        <v>5</v>
      </c>
      <c r="K50" s="24" t="s">
        <v>34</v>
      </c>
      <c r="L50" s="25" t="s">
        <v>35</v>
      </c>
      <c r="M50" s="25" t="s">
        <v>36</v>
      </c>
      <c r="N50" s="26"/>
      <c r="O50" s="147" t="s">
        <v>108</v>
      </c>
      <c r="P50" s="27">
        <v>2</v>
      </c>
      <c r="Q50" s="24"/>
      <c r="R50" s="28">
        <f>F50</f>
        <v>0</v>
      </c>
      <c r="S50" s="29">
        <f>P50*R50*(SUM(S52:S56)/SUM(T52:T56))</f>
        <v>0</v>
      </c>
      <c r="T50" s="30">
        <f>3*P50</f>
        <v>6</v>
      </c>
      <c r="U50" s="31"/>
    </row>
    <row r="51" spans="1:21" ht="15" customHeight="1">
      <c r="B51" s="110"/>
      <c r="C51" s="111"/>
      <c r="E51" s="5"/>
      <c r="F51" s="115"/>
      <c r="H51" s="5"/>
      <c r="I51" s="5"/>
      <c r="J51" s="5"/>
      <c r="K51" s="5"/>
      <c r="L51" s="5"/>
      <c r="M51" s="5"/>
      <c r="Q51" s="5"/>
      <c r="S51" s="33"/>
    </row>
    <row r="52" spans="1:21" ht="90.75" customHeight="1">
      <c r="A52" s="40" t="s">
        <v>171</v>
      </c>
      <c r="B52" s="112"/>
      <c r="C52" s="116" t="s">
        <v>206</v>
      </c>
      <c r="D52" s="114" t="s">
        <v>196</v>
      </c>
      <c r="E52" s="40"/>
      <c r="F52" s="149"/>
      <c r="G52" s="39" t="str" cm="1">
        <f t="array" ref="G52">_xlfn.IFS(F52="","",F52=0,J52,F52=1,K52,F52=2,L52,F52=3,M52)</f>
        <v/>
      </c>
      <c r="H52" s="40"/>
      <c r="I52" s="40"/>
      <c r="J52" s="40" t="s">
        <v>37</v>
      </c>
      <c r="K52" s="36" t="s">
        <v>209</v>
      </c>
      <c r="L52" s="36" t="s">
        <v>38</v>
      </c>
      <c r="M52" s="36" t="s">
        <v>163</v>
      </c>
      <c r="N52" s="37"/>
      <c r="O52" s="38" t="s">
        <v>10</v>
      </c>
      <c r="P52" s="39">
        <v>2</v>
      </c>
      <c r="Q52" s="40"/>
      <c r="R52" s="41">
        <f>F52</f>
        <v>0</v>
      </c>
      <c r="S52" s="42">
        <f>P52*R52</f>
        <v>0</v>
      </c>
      <c r="T52" s="43">
        <f>3*P52</f>
        <v>6</v>
      </c>
      <c r="U52" s="44"/>
    </row>
    <row r="53" spans="1:21" ht="13.5" customHeight="1">
      <c r="B53" s="110"/>
      <c r="C53" s="111"/>
      <c r="E53" s="5"/>
      <c r="F53" s="120"/>
      <c r="H53" s="5"/>
      <c r="I53" s="5"/>
      <c r="J53" s="5"/>
      <c r="K53" s="32"/>
      <c r="L53" s="32"/>
      <c r="M53" s="32"/>
      <c r="Q53" s="5"/>
      <c r="S53" s="33"/>
      <c r="T53" s="34"/>
      <c r="U53" s="35"/>
    </row>
    <row r="54" spans="1:21" ht="90.75" customHeight="1">
      <c r="A54" s="40" t="s">
        <v>170</v>
      </c>
      <c r="B54" s="112"/>
      <c r="C54" s="116" t="s">
        <v>173</v>
      </c>
      <c r="D54" s="114"/>
      <c r="E54" s="40"/>
      <c r="F54" s="149"/>
      <c r="G54" s="39"/>
      <c r="H54" s="40"/>
      <c r="I54" s="40"/>
      <c r="J54" s="40" t="s">
        <v>199</v>
      </c>
      <c r="K54" s="36" t="s">
        <v>200</v>
      </c>
      <c r="L54" s="36" t="s">
        <v>201</v>
      </c>
      <c r="M54" s="36" t="s">
        <v>202</v>
      </c>
      <c r="N54" s="37"/>
      <c r="O54" s="38" t="s">
        <v>10</v>
      </c>
      <c r="P54" s="39">
        <v>1</v>
      </c>
      <c r="Q54" s="40"/>
      <c r="R54" s="41">
        <f>F54</f>
        <v>0</v>
      </c>
      <c r="S54" s="42">
        <f>P54*R54</f>
        <v>0</v>
      </c>
      <c r="T54" s="43">
        <f>3*P54</f>
        <v>3</v>
      </c>
      <c r="U54" s="44"/>
    </row>
    <row r="55" spans="1:21" ht="15" customHeight="1">
      <c r="B55" s="110"/>
      <c r="C55" s="111"/>
      <c r="E55" s="5"/>
      <c r="F55" s="115"/>
      <c r="H55" s="5"/>
      <c r="I55" s="5"/>
      <c r="J55" s="5"/>
      <c r="K55" s="5"/>
      <c r="L55" s="5"/>
      <c r="M55" s="5"/>
      <c r="Q55" s="5"/>
      <c r="S55" s="33"/>
    </row>
    <row r="56" spans="1:21" ht="90.75" customHeight="1">
      <c r="A56" s="40"/>
      <c r="B56" s="112"/>
      <c r="C56" s="113" t="s">
        <v>136</v>
      </c>
      <c r="D56" s="114" t="s">
        <v>196</v>
      </c>
      <c r="E56" s="40"/>
      <c r="F56" s="149"/>
      <c r="G56" s="39" t="str" cm="1">
        <f t="array" ref="G56">_xlfn.IFS(F56="","",F56=0,J56,F56=1,K56,F56=2,L56,F56=3,M56)</f>
        <v/>
      </c>
      <c r="H56" s="40"/>
      <c r="I56" s="40"/>
      <c r="J56" s="40" t="s">
        <v>39</v>
      </c>
      <c r="K56" s="36" t="s">
        <v>40</v>
      </c>
      <c r="L56" s="36" t="s">
        <v>41</v>
      </c>
      <c r="M56" s="36" t="s">
        <v>42</v>
      </c>
      <c r="N56" s="37"/>
      <c r="O56" s="38" t="s">
        <v>10</v>
      </c>
      <c r="P56" s="39">
        <v>1</v>
      </c>
      <c r="Q56" s="40"/>
      <c r="R56" s="41">
        <f>F56</f>
        <v>0</v>
      </c>
      <c r="S56" s="42">
        <f>P56*R56</f>
        <v>0</v>
      </c>
      <c r="T56" s="43">
        <f>3*P56</f>
        <v>3</v>
      </c>
      <c r="U56" s="44"/>
    </row>
    <row r="57" spans="1:21" ht="12" customHeight="1">
      <c r="B57" s="110"/>
      <c r="C57" s="111"/>
      <c r="E57" s="5"/>
      <c r="F57" s="5"/>
      <c r="H57" s="5"/>
      <c r="I57" s="5"/>
      <c r="J57" s="5"/>
      <c r="K57" s="5"/>
      <c r="L57" s="5"/>
      <c r="M57" s="5"/>
      <c r="Q57" s="5"/>
      <c r="S57" s="33"/>
    </row>
    <row r="58" spans="1:21" ht="15" customHeight="1" thickBot="1">
      <c r="B58" s="110"/>
      <c r="C58" s="111"/>
      <c r="E58" s="5"/>
      <c r="F58" s="5"/>
      <c r="H58" s="5"/>
      <c r="I58" s="5"/>
      <c r="J58" s="45">
        <v>0</v>
      </c>
      <c r="K58" s="45">
        <v>1</v>
      </c>
      <c r="L58" s="45">
        <v>2</v>
      </c>
      <c r="M58" s="45">
        <v>3</v>
      </c>
      <c r="Q58" s="5"/>
      <c r="S58" s="33"/>
    </row>
    <row r="59" spans="1:21" ht="18.75" thickBot="1">
      <c r="A59" s="13"/>
      <c r="B59" s="13"/>
      <c r="C59" s="184" t="s">
        <v>43</v>
      </c>
      <c r="D59" s="184"/>
      <c r="E59" s="184"/>
      <c r="F59" s="184"/>
      <c r="G59" s="121"/>
      <c r="H59" s="13"/>
      <c r="I59" s="13"/>
      <c r="J59" s="12"/>
      <c r="K59" s="12"/>
      <c r="L59" s="12"/>
      <c r="M59" s="13"/>
      <c r="N59" s="14"/>
      <c r="O59" s="15"/>
      <c r="P59" s="14"/>
      <c r="Q59" s="14"/>
      <c r="R59" s="55" t="s">
        <v>188</v>
      </c>
      <c r="S59" s="56">
        <f>SUMIF(O61:O63,"Contribution",S61:S63)</f>
        <v>0</v>
      </c>
      <c r="T59" s="57">
        <f>SUMIF(O61:O63,"Contribution",T61:T63)</f>
        <v>6</v>
      </c>
      <c r="U59" s="58"/>
    </row>
    <row r="60" spans="1:21">
      <c r="B60" s="110"/>
      <c r="C60" s="111"/>
      <c r="E60" s="5"/>
      <c r="F60" s="115"/>
      <c r="H60" s="5"/>
      <c r="I60" s="5"/>
      <c r="J60" s="5"/>
      <c r="K60" s="5"/>
      <c r="L60" s="5"/>
      <c r="M60" s="5"/>
      <c r="N60" s="5"/>
      <c r="Q60" s="5"/>
      <c r="S60" s="33"/>
    </row>
    <row r="61" spans="1:21" ht="93.75" customHeight="1">
      <c r="A61" s="24" t="s">
        <v>175</v>
      </c>
      <c r="B61" s="107"/>
      <c r="C61" s="108" t="s">
        <v>137</v>
      </c>
      <c r="D61" s="109"/>
      <c r="E61" s="24"/>
      <c r="F61" s="149"/>
      <c r="G61" s="27" t="str" cm="1">
        <f t="array" ref="G61">_xlfn.IFS(F61="","",F61=0,J61,F61=1,K61,F61=2,L61,F61=3,M61)</f>
        <v/>
      </c>
      <c r="H61" s="24"/>
      <c r="I61" s="24"/>
      <c r="J61" s="25" t="s">
        <v>45</v>
      </c>
      <c r="K61" s="24" t="s">
        <v>46</v>
      </c>
      <c r="L61" s="144" t="s">
        <v>5</v>
      </c>
      <c r="M61" s="25" t="s">
        <v>47</v>
      </c>
      <c r="N61" s="26"/>
      <c r="O61" s="147" t="s">
        <v>108</v>
      </c>
      <c r="P61" s="27">
        <v>2</v>
      </c>
      <c r="Q61" s="24"/>
      <c r="R61" s="28">
        <f>F61</f>
        <v>0</v>
      </c>
      <c r="S61" s="29">
        <f>P61*R61*(S63/T63)</f>
        <v>0</v>
      </c>
      <c r="T61" s="30">
        <f>3*P61</f>
        <v>6</v>
      </c>
      <c r="U61" s="31"/>
    </row>
    <row r="62" spans="1:21">
      <c r="B62" s="110"/>
      <c r="C62" s="122"/>
      <c r="D62" s="123"/>
      <c r="E62" s="124"/>
      <c r="F62" s="125"/>
      <c r="H62" s="124"/>
      <c r="I62" s="124"/>
      <c r="J62" s="59"/>
      <c r="K62" s="59"/>
      <c r="L62" s="59"/>
      <c r="M62" s="59"/>
      <c r="N62" s="59"/>
      <c r="Q62" s="5"/>
      <c r="S62" s="33"/>
      <c r="T62" s="34"/>
      <c r="U62" s="35"/>
    </row>
    <row r="63" spans="1:21" ht="90.75" customHeight="1">
      <c r="A63" s="40" t="s">
        <v>175</v>
      </c>
      <c r="B63" s="112"/>
      <c r="C63" s="116" t="s">
        <v>138</v>
      </c>
      <c r="D63" s="114"/>
      <c r="E63" s="40"/>
      <c r="F63" s="149"/>
      <c r="G63" s="39" t="str" cm="1">
        <f t="array" ref="G63">_xlfn.IFS(F63="","",F63=0,J63,F63=1,K63,F63=2,L63,F63=3,M63)</f>
        <v/>
      </c>
      <c r="H63" s="40"/>
      <c r="I63" s="40"/>
      <c r="J63" s="40" t="s">
        <v>44</v>
      </c>
      <c r="K63" s="36" t="s">
        <v>156</v>
      </c>
      <c r="L63" s="60" t="s">
        <v>5</v>
      </c>
      <c r="M63" s="36" t="s">
        <v>203</v>
      </c>
      <c r="N63" s="37"/>
      <c r="O63" s="38" t="s">
        <v>10</v>
      </c>
      <c r="P63" s="39">
        <v>1</v>
      </c>
      <c r="Q63" s="40"/>
      <c r="R63" s="41">
        <f>F63</f>
        <v>0</v>
      </c>
      <c r="S63" s="42">
        <f>P63*R63</f>
        <v>0</v>
      </c>
      <c r="T63" s="43">
        <f>3*P63</f>
        <v>3</v>
      </c>
      <c r="U63" s="44"/>
    </row>
    <row r="64" spans="1:21" ht="18.75" thickBot="1">
      <c r="B64" s="110"/>
      <c r="C64" s="111"/>
      <c r="E64" s="5"/>
      <c r="F64" s="115"/>
      <c r="H64" s="5"/>
      <c r="I64" s="5"/>
      <c r="J64" s="5"/>
      <c r="K64" s="5"/>
      <c r="L64" s="5"/>
      <c r="M64" s="5"/>
      <c r="N64" s="5"/>
      <c r="Q64" s="5"/>
      <c r="S64" s="33"/>
    </row>
    <row r="65" spans="1:21" ht="14.45" customHeight="1">
      <c r="A65" s="62"/>
      <c r="B65" s="7"/>
      <c r="C65" s="99" t="s">
        <v>120</v>
      </c>
      <c r="D65" s="100"/>
      <c r="E65" s="7"/>
      <c r="F65" s="7"/>
      <c r="G65" s="77"/>
      <c r="H65" s="7"/>
      <c r="I65" s="7"/>
      <c r="J65" s="54">
        <v>0</v>
      </c>
      <c r="K65" s="54">
        <v>1</v>
      </c>
      <c r="L65" s="54">
        <v>2</v>
      </c>
      <c r="M65" s="54">
        <v>3</v>
      </c>
      <c r="N65" s="7"/>
      <c r="O65" s="8"/>
      <c r="P65" s="7"/>
      <c r="Q65" s="7"/>
      <c r="R65" s="9" t="s">
        <v>187</v>
      </c>
      <c r="S65" s="79">
        <f>SUM(S66,S90)/SUM(T66,T90)</f>
        <v>0</v>
      </c>
      <c r="T65" s="10"/>
      <c r="U65" s="11">
        <v>3</v>
      </c>
    </row>
    <row r="66" spans="1:21" ht="30" customHeight="1" thickBot="1">
      <c r="A66" s="13"/>
      <c r="B66" s="13"/>
      <c r="C66" s="184" t="s">
        <v>210</v>
      </c>
      <c r="D66" s="184"/>
      <c r="E66" s="184"/>
      <c r="F66" s="184"/>
      <c r="G66" s="121"/>
      <c r="H66" s="13"/>
      <c r="I66" s="13"/>
      <c r="J66" s="12"/>
      <c r="K66" s="12"/>
      <c r="L66" s="12"/>
      <c r="M66" s="13"/>
      <c r="N66" s="14"/>
      <c r="O66" s="15"/>
      <c r="P66" s="14"/>
      <c r="Q66" s="14"/>
      <c r="R66" s="16" t="s">
        <v>186</v>
      </c>
      <c r="S66" s="17">
        <f>SUMIF(O68:O88,"Contribution",S68:S88)</f>
        <v>0</v>
      </c>
      <c r="T66" s="18">
        <f>SUMIF(O68:O88,"Contribution",T68:T88)</f>
        <v>22</v>
      </c>
      <c r="U66" s="19"/>
    </row>
    <row r="67" spans="1:21" ht="14.45" customHeight="1">
      <c r="B67" s="110"/>
      <c r="C67" s="111"/>
      <c r="E67" s="5"/>
      <c r="F67" s="115"/>
      <c r="H67" s="5"/>
      <c r="I67" s="5"/>
      <c r="J67" s="5"/>
      <c r="K67" s="5"/>
      <c r="L67" s="5"/>
      <c r="M67" s="5"/>
      <c r="Q67" s="5"/>
      <c r="S67" s="33"/>
    </row>
    <row r="68" spans="1:21" ht="93.75" customHeight="1">
      <c r="A68" s="24" t="s">
        <v>174</v>
      </c>
      <c r="B68" s="107"/>
      <c r="C68" s="108" t="s">
        <v>139</v>
      </c>
      <c r="D68" s="109"/>
      <c r="E68" s="24"/>
      <c r="F68" s="149"/>
      <c r="G68" s="27" t="str" cm="1">
        <f t="array" ref="G68">_xlfn.IFS(F68="","",F68=0,J68,F68=1,K68,F68=2,L68,F68=3,M68)</f>
        <v/>
      </c>
      <c r="H68" s="24"/>
      <c r="I68" s="24"/>
      <c r="J68" s="25" t="s">
        <v>109</v>
      </c>
      <c r="K68" s="144" t="s">
        <v>5</v>
      </c>
      <c r="L68" s="144" t="s">
        <v>5</v>
      </c>
      <c r="M68" s="25" t="s">
        <v>110</v>
      </c>
      <c r="N68" s="26"/>
      <c r="O68" s="147" t="s">
        <v>108</v>
      </c>
      <c r="P68" s="27">
        <v>3</v>
      </c>
      <c r="Q68" s="24"/>
      <c r="R68" s="28">
        <f>F68</f>
        <v>0</v>
      </c>
      <c r="S68" s="29">
        <f>P68*R68*(SUM(S70:S72)/SUM(T70:T72))</f>
        <v>0</v>
      </c>
      <c r="T68" s="30">
        <f>3*P68</f>
        <v>9</v>
      </c>
      <c r="U68" s="31"/>
    </row>
    <row r="69" spans="1:21" ht="14.45" customHeight="1">
      <c r="B69" s="110"/>
      <c r="C69" s="111"/>
      <c r="E69" s="5"/>
      <c r="F69" s="115"/>
      <c r="H69" s="5"/>
      <c r="I69" s="5"/>
      <c r="J69" s="5"/>
      <c r="K69" s="5"/>
      <c r="L69" s="5"/>
      <c r="M69" s="5"/>
      <c r="Q69" s="5"/>
      <c r="S69" s="33"/>
    </row>
    <row r="70" spans="1:21" ht="90.75" customHeight="1">
      <c r="A70" s="40" t="s">
        <v>174</v>
      </c>
      <c r="B70" s="112"/>
      <c r="C70" s="116" t="s">
        <v>140</v>
      </c>
      <c r="D70" s="114" t="s">
        <v>196</v>
      </c>
      <c r="E70" s="40"/>
      <c r="F70" s="149"/>
      <c r="G70" s="39" t="str" cm="1">
        <f t="array" ref="G70">_xlfn.IFS(F70="","",F70=0,J70,F70=1,K70,F70=2,L70,F70=3,M70)</f>
        <v/>
      </c>
      <c r="H70" s="40"/>
      <c r="I70" s="40"/>
      <c r="J70" s="40" t="s">
        <v>48</v>
      </c>
      <c r="K70" s="36" t="s">
        <v>204</v>
      </c>
      <c r="L70" s="36" t="s">
        <v>49</v>
      </c>
      <c r="M70" s="36" t="s">
        <v>50</v>
      </c>
      <c r="N70" s="37"/>
      <c r="O70" s="38" t="s">
        <v>10</v>
      </c>
      <c r="P70" s="39">
        <v>1</v>
      </c>
      <c r="Q70" s="40"/>
      <c r="R70" s="41">
        <f>F70</f>
        <v>0</v>
      </c>
      <c r="S70" s="42">
        <f>P70*R70</f>
        <v>0</v>
      </c>
      <c r="T70" s="43">
        <f>3*P70</f>
        <v>3</v>
      </c>
      <c r="U70" s="44"/>
    </row>
    <row r="71" spans="1:21" ht="14.45" customHeight="1">
      <c r="B71" s="110"/>
      <c r="C71" s="111"/>
      <c r="E71" s="5"/>
      <c r="F71" s="115"/>
      <c r="H71" s="5"/>
      <c r="I71" s="5"/>
      <c r="J71" s="5"/>
      <c r="K71" s="5"/>
      <c r="L71" s="5"/>
      <c r="M71" s="5"/>
      <c r="Q71" s="5"/>
      <c r="S71" s="33"/>
    </row>
    <row r="72" spans="1:21" ht="90.75" customHeight="1">
      <c r="A72" s="40" t="s">
        <v>174</v>
      </c>
      <c r="B72" s="112"/>
      <c r="C72" s="116" t="s">
        <v>141</v>
      </c>
      <c r="D72" s="114" t="s">
        <v>196</v>
      </c>
      <c r="E72" s="40"/>
      <c r="F72" s="149"/>
      <c r="G72" s="39" t="str" cm="1">
        <f t="array" ref="G72">_xlfn.IFS(F72="","",F72=0,J72,F72=1,K72,F72=2,L72,F72=3,M72)</f>
        <v/>
      </c>
      <c r="H72" s="40"/>
      <c r="I72" s="40"/>
      <c r="J72" s="40" t="s">
        <v>51</v>
      </c>
      <c r="K72" s="36" t="s">
        <v>52</v>
      </c>
      <c r="L72" s="36" t="s">
        <v>53</v>
      </c>
      <c r="M72" s="36" t="s">
        <v>54</v>
      </c>
      <c r="N72" s="37"/>
      <c r="O72" s="75" t="s">
        <v>10</v>
      </c>
      <c r="P72" s="39">
        <v>2</v>
      </c>
      <c r="Q72" s="40"/>
      <c r="R72" s="41">
        <f>F72</f>
        <v>0</v>
      </c>
      <c r="S72" s="42">
        <f>P72*R72</f>
        <v>0</v>
      </c>
      <c r="T72" s="43">
        <f>3*P72</f>
        <v>6</v>
      </c>
      <c r="U72" s="44"/>
    </row>
    <row r="73" spans="1:21" ht="14.45" customHeight="1">
      <c r="B73" s="110"/>
      <c r="C73" s="111"/>
      <c r="E73" s="5"/>
      <c r="F73" s="115"/>
      <c r="H73" s="5"/>
      <c r="I73" s="5"/>
      <c r="J73" s="5"/>
      <c r="K73" s="5"/>
      <c r="L73" s="5"/>
      <c r="M73" s="5"/>
      <c r="Q73" s="5"/>
      <c r="S73" s="33"/>
    </row>
    <row r="74" spans="1:21" ht="93.75" customHeight="1">
      <c r="A74" s="24" t="s">
        <v>174</v>
      </c>
      <c r="B74" s="107"/>
      <c r="C74" s="108" t="s">
        <v>142</v>
      </c>
      <c r="D74" s="109" t="s">
        <v>196</v>
      </c>
      <c r="E74" s="24"/>
      <c r="F74" s="149"/>
      <c r="G74" s="27" t="str" cm="1">
        <f t="array" ref="G74">_xlfn.IFS(F74="","",F74=0,J74,F74=1,K74,F74=2,L74,F74=3,M74)</f>
        <v/>
      </c>
      <c r="H74" s="24"/>
      <c r="I74" s="24"/>
      <c r="J74" s="25" t="s">
        <v>51</v>
      </c>
      <c r="K74" s="24" t="s">
        <v>55</v>
      </c>
      <c r="L74" s="25" t="s">
        <v>56</v>
      </c>
      <c r="M74" s="25" t="s">
        <v>57</v>
      </c>
      <c r="N74" s="26"/>
      <c r="O74" s="147" t="s">
        <v>108</v>
      </c>
      <c r="P74" s="27">
        <v>2</v>
      </c>
      <c r="Q74" s="24"/>
      <c r="R74" s="28">
        <f>F74</f>
        <v>0</v>
      </c>
      <c r="S74" s="29">
        <f>P74*R74*(SUM(S76:S78)/SUM(T76:T78))</f>
        <v>0</v>
      </c>
      <c r="T74" s="30">
        <f>3*P74</f>
        <v>6</v>
      </c>
      <c r="U74" s="31"/>
    </row>
    <row r="75" spans="1:21">
      <c r="B75" s="110"/>
      <c r="C75" s="111"/>
      <c r="E75" s="5"/>
      <c r="F75" s="118"/>
      <c r="H75" s="5"/>
      <c r="I75" s="5"/>
      <c r="J75" s="5"/>
      <c r="K75" s="5"/>
      <c r="L75" s="5"/>
      <c r="M75" s="5"/>
      <c r="Q75" s="5"/>
      <c r="S75" s="33"/>
    </row>
    <row r="76" spans="1:21" ht="90.75" customHeight="1">
      <c r="A76" s="40" t="s">
        <v>174</v>
      </c>
      <c r="B76" s="112"/>
      <c r="C76" s="116" t="s">
        <v>143</v>
      </c>
      <c r="D76" s="114"/>
      <c r="E76" s="40"/>
      <c r="F76" s="149"/>
      <c r="G76" s="39" t="str" cm="1">
        <f t="array" ref="G76">_xlfn.IFS(F76="","",F76=0,J76,F76=1,K76,F76=2,L76,F76=3,M76)</f>
        <v/>
      </c>
      <c r="H76" s="40"/>
      <c r="I76" s="40"/>
      <c r="J76" s="40" t="s">
        <v>58</v>
      </c>
      <c r="K76" s="36" t="s">
        <v>59</v>
      </c>
      <c r="L76" s="36" t="s">
        <v>60</v>
      </c>
      <c r="M76" s="36" t="s">
        <v>61</v>
      </c>
      <c r="N76" s="37"/>
      <c r="O76" s="38" t="s">
        <v>10</v>
      </c>
      <c r="P76" s="39">
        <v>1</v>
      </c>
      <c r="Q76" s="40"/>
      <c r="R76" s="41">
        <f>F76</f>
        <v>0</v>
      </c>
      <c r="S76" s="42">
        <f>P76*R76</f>
        <v>0</v>
      </c>
      <c r="T76" s="43">
        <f>3*P76</f>
        <v>3</v>
      </c>
      <c r="U76" s="44"/>
    </row>
    <row r="77" spans="1:21">
      <c r="B77" s="2"/>
      <c r="C77" s="111"/>
      <c r="E77" s="5"/>
      <c r="F77" s="118"/>
      <c r="H77" s="5"/>
      <c r="I77" s="5"/>
      <c r="J77" s="5"/>
      <c r="K77" s="5"/>
      <c r="L77" s="5"/>
      <c r="M77" s="5"/>
      <c r="Q77" s="5"/>
      <c r="S77" s="33"/>
    </row>
    <row r="78" spans="1:21" ht="90.75" customHeight="1">
      <c r="A78" s="40" t="s">
        <v>176</v>
      </c>
      <c r="B78" s="112"/>
      <c r="C78" s="116" t="s">
        <v>144</v>
      </c>
      <c r="D78" s="114" t="s">
        <v>196</v>
      </c>
      <c r="E78" s="40"/>
      <c r="F78" s="149"/>
      <c r="G78" s="39" t="str" cm="1">
        <f t="array" ref="G78">_xlfn.IFS(F78="","",F78=0,J78,F78=1,K78,F78=2,L78,F78=3,M78)</f>
        <v/>
      </c>
      <c r="H78" s="40"/>
      <c r="I78" s="40"/>
      <c r="J78" s="40" t="s">
        <v>62</v>
      </c>
      <c r="K78" s="60" t="s">
        <v>5</v>
      </c>
      <c r="L78" s="36" t="s">
        <v>99</v>
      </c>
      <c r="M78" s="60" t="s">
        <v>5</v>
      </c>
      <c r="N78" s="37"/>
      <c r="O78" s="38" t="s">
        <v>10</v>
      </c>
      <c r="P78" s="39">
        <v>1</v>
      </c>
      <c r="Q78" s="40"/>
      <c r="R78" s="41">
        <f>F78</f>
        <v>0</v>
      </c>
      <c r="S78" s="42">
        <f>P78*R78</f>
        <v>0</v>
      </c>
      <c r="T78" s="43">
        <f>2*P78</f>
        <v>2</v>
      </c>
      <c r="U78" s="44"/>
    </row>
    <row r="79" spans="1:21">
      <c r="B79" s="110"/>
      <c r="E79" s="5"/>
      <c r="F79" s="118"/>
      <c r="H79" s="5"/>
      <c r="I79" s="5"/>
      <c r="J79" s="5"/>
      <c r="K79" s="5"/>
      <c r="L79" s="5"/>
      <c r="M79" s="5"/>
      <c r="Q79" s="5"/>
      <c r="S79" s="33"/>
    </row>
    <row r="80" spans="1:21" ht="93.75" customHeight="1">
      <c r="A80" s="24" t="s">
        <v>174</v>
      </c>
      <c r="B80" s="107"/>
      <c r="C80" s="108" t="s">
        <v>145</v>
      </c>
      <c r="D80" s="109" t="s">
        <v>196</v>
      </c>
      <c r="E80" s="24"/>
      <c r="F80" s="149"/>
      <c r="G80" s="27" t="str" cm="1">
        <f t="array" ref="G80">_xlfn.IFS(F80="","",F80=0,J80,F80=1,K80,F80=2,L80,F80=3,M80)</f>
        <v/>
      </c>
      <c r="H80" s="24"/>
      <c r="I80" s="24"/>
      <c r="J80" s="25" t="s">
        <v>63</v>
      </c>
      <c r="K80" s="24" t="s">
        <v>216</v>
      </c>
      <c r="L80" s="25" t="s">
        <v>217</v>
      </c>
      <c r="M80" s="144" t="s">
        <v>5</v>
      </c>
      <c r="N80" s="26"/>
      <c r="O80" s="147" t="s">
        <v>108</v>
      </c>
      <c r="P80" s="27">
        <v>1</v>
      </c>
      <c r="Q80" s="24"/>
      <c r="R80" s="28">
        <f>F80</f>
        <v>0</v>
      </c>
      <c r="S80" s="29">
        <f>P80*R80</f>
        <v>0</v>
      </c>
      <c r="T80" s="30">
        <f>2*P80</f>
        <v>2</v>
      </c>
      <c r="U80" s="31"/>
    </row>
    <row r="81" spans="1:24">
      <c r="B81" s="110"/>
      <c r="C81" s="111"/>
      <c r="E81" s="5"/>
      <c r="F81" s="115"/>
      <c r="H81" s="5"/>
      <c r="I81" s="5"/>
      <c r="J81" s="5"/>
      <c r="K81" s="5"/>
      <c r="L81" s="5"/>
      <c r="M81" s="5"/>
      <c r="Q81" s="5"/>
      <c r="S81" s="33"/>
    </row>
    <row r="82" spans="1:24" ht="93.75" customHeight="1">
      <c r="A82" s="24" t="s">
        <v>174</v>
      </c>
      <c r="B82" s="107"/>
      <c r="C82" s="108" t="s">
        <v>146</v>
      </c>
      <c r="D82" s="109"/>
      <c r="E82" s="24"/>
      <c r="F82" s="149"/>
      <c r="G82" s="27" t="str" cm="1">
        <f t="array" ref="G82">_xlfn.IFS(F82="","",F82=0,J82,F82=1,K82,F82=2,L82,F82=3,M82)</f>
        <v/>
      </c>
      <c r="H82" s="24"/>
      <c r="I82" s="24"/>
      <c r="J82" s="25" t="s">
        <v>64</v>
      </c>
      <c r="K82" s="24" t="s">
        <v>65</v>
      </c>
      <c r="L82" s="25" t="s">
        <v>66</v>
      </c>
      <c r="M82" s="144" t="s">
        <v>5</v>
      </c>
      <c r="N82" s="26"/>
      <c r="O82" s="147" t="s">
        <v>108</v>
      </c>
      <c r="P82" s="27">
        <v>1</v>
      </c>
      <c r="Q82" s="24"/>
      <c r="R82" s="28">
        <f>F82</f>
        <v>0</v>
      </c>
      <c r="S82" s="29">
        <f>P82*R82</f>
        <v>0</v>
      </c>
      <c r="T82" s="30">
        <f>2*P82</f>
        <v>2</v>
      </c>
      <c r="U82" s="31"/>
    </row>
    <row r="83" spans="1:24">
      <c r="B83" s="110"/>
      <c r="C83" s="111"/>
      <c r="E83" s="5"/>
      <c r="F83" s="115"/>
      <c r="H83" s="5"/>
      <c r="I83" s="5"/>
      <c r="J83" s="5"/>
      <c r="K83" s="5"/>
      <c r="L83" s="5"/>
      <c r="M83" s="5"/>
      <c r="Q83" s="5"/>
      <c r="S83" s="33"/>
    </row>
    <row r="84" spans="1:24" ht="111" customHeight="1">
      <c r="A84" s="24"/>
      <c r="B84" s="107"/>
      <c r="C84" s="108" t="s">
        <v>211</v>
      </c>
      <c r="D84" s="109" t="s">
        <v>196</v>
      </c>
      <c r="E84" s="24"/>
      <c r="F84" s="149"/>
      <c r="G84" s="27" t="str" cm="1">
        <f t="array" ref="G84">_xlfn.IFS(F84="","",F84=0,J84,F84=1,K84,F84=2,L84,F84=3,M84)</f>
        <v/>
      </c>
      <c r="H84" s="150"/>
      <c r="I84" s="126"/>
      <c r="J84" s="25" t="s">
        <v>212</v>
      </c>
      <c r="K84" s="24" t="s">
        <v>213</v>
      </c>
      <c r="L84" s="144" t="s">
        <v>5</v>
      </c>
      <c r="M84" s="144" t="s">
        <v>5</v>
      </c>
      <c r="N84" s="26"/>
      <c r="O84" s="147" t="s">
        <v>108</v>
      </c>
      <c r="P84" s="27">
        <v>1</v>
      </c>
      <c r="Q84" s="24"/>
      <c r="R84" s="28">
        <f>F84</f>
        <v>0</v>
      </c>
      <c r="S84" s="29">
        <f>P84*R84</f>
        <v>0</v>
      </c>
      <c r="T84" s="30">
        <f>1*P84</f>
        <v>1</v>
      </c>
      <c r="U84" s="31"/>
    </row>
    <row r="85" spans="1:24">
      <c r="B85" s="110"/>
      <c r="C85" s="111"/>
      <c r="E85" s="5"/>
      <c r="F85" s="115"/>
      <c r="H85" s="5"/>
      <c r="I85" s="5"/>
      <c r="J85" s="5"/>
      <c r="K85" s="5"/>
      <c r="L85" s="5"/>
      <c r="M85" s="5"/>
      <c r="Q85" s="5"/>
      <c r="S85" s="33"/>
    </row>
    <row r="86" spans="1:24" ht="93.75" customHeight="1">
      <c r="A86" s="24" t="s">
        <v>174</v>
      </c>
      <c r="B86" s="107"/>
      <c r="C86" s="108" t="s">
        <v>147</v>
      </c>
      <c r="D86" s="109" t="s">
        <v>196</v>
      </c>
      <c r="E86" s="24"/>
      <c r="F86" s="149"/>
      <c r="G86" s="27" t="str" cm="1">
        <f t="array" ref="G86">_xlfn.IFS(F86="","",F86=0,J86,F86=1,K86,F86=2,L86,F86=3,M86)</f>
        <v/>
      </c>
      <c r="H86" s="24"/>
      <c r="I86" s="24"/>
      <c r="J86" s="25" t="s">
        <v>67</v>
      </c>
      <c r="K86" s="24" t="s">
        <v>68</v>
      </c>
      <c r="L86" s="144" t="s">
        <v>5</v>
      </c>
      <c r="M86" s="144" t="s">
        <v>5</v>
      </c>
      <c r="N86" s="26"/>
      <c r="O86" s="147" t="s">
        <v>108</v>
      </c>
      <c r="P86" s="27">
        <v>1</v>
      </c>
      <c r="Q86" s="24"/>
      <c r="R86" s="28">
        <f>F86</f>
        <v>0</v>
      </c>
      <c r="S86" s="29">
        <f>P86*R86</f>
        <v>0</v>
      </c>
      <c r="T86" s="30">
        <f>1*P86</f>
        <v>1</v>
      </c>
      <c r="U86" s="31"/>
    </row>
    <row r="87" spans="1:24" ht="15" customHeight="1">
      <c r="B87" s="110"/>
      <c r="C87" s="111"/>
      <c r="E87" s="5"/>
      <c r="F87" s="115"/>
      <c r="H87" s="5"/>
      <c r="I87" s="5"/>
      <c r="J87" s="5"/>
      <c r="K87" s="5"/>
      <c r="L87" s="5"/>
      <c r="M87" s="5"/>
      <c r="Q87" s="5"/>
      <c r="S87" s="33"/>
    </row>
    <row r="88" spans="1:24" ht="93.75" customHeight="1">
      <c r="A88" s="24"/>
      <c r="B88" s="107"/>
      <c r="C88" s="108" t="s">
        <v>148</v>
      </c>
      <c r="D88" s="109" t="s">
        <v>196</v>
      </c>
      <c r="E88" s="24"/>
      <c r="F88" s="149"/>
      <c r="G88" s="27" t="str" cm="1">
        <f t="array" ref="G88">_xlfn.IFS(F88="","",F88=0,J88,F88=1,K88,F88=2,L88,F88=3,M88)</f>
        <v/>
      </c>
      <c r="H88" s="24"/>
      <c r="I88" s="24"/>
      <c r="J88" s="25" t="s">
        <v>69</v>
      </c>
      <c r="K88" s="24" t="s">
        <v>70</v>
      </c>
      <c r="L88" s="144" t="s">
        <v>5</v>
      </c>
      <c r="M88" s="144" t="s">
        <v>5</v>
      </c>
      <c r="N88" s="26"/>
      <c r="O88" s="147" t="s">
        <v>108</v>
      </c>
      <c r="P88" s="27">
        <v>1</v>
      </c>
      <c r="Q88" s="24"/>
      <c r="R88" s="28">
        <f>F88</f>
        <v>0</v>
      </c>
      <c r="S88" s="29">
        <f>P88*R88</f>
        <v>0</v>
      </c>
      <c r="T88" s="30">
        <f>1*P88</f>
        <v>1</v>
      </c>
      <c r="U88" s="31"/>
    </row>
    <row r="89" spans="1:24" ht="18.75" thickBot="1">
      <c r="B89" s="110"/>
      <c r="C89" s="111"/>
      <c r="E89" s="5"/>
      <c r="F89" s="115"/>
      <c r="H89" s="5"/>
      <c r="I89" s="5"/>
      <c r="J89" s="45">
        <v>0</v>
      </c>
      <c r="K89" s="45">
        <v>1</v>
      </c>
      <c r="L89" s="45">
        <v>2</v>
      </c>
      <c r="M89" s="45">
        <v>3</v>
      </c>
      <c r="Q89" s="5"/>
      <c r="S89" s="33"/>
    </row>
    <row r="90" spans="1:24" ht="18.75" thickBot="1">
      <c r="A90" s="13"/>
      <c r="B90" s="13"/>
      <c r="C90" s="184" t="s">
        <v>71</v>
      </c>
      <c r="D90" s="184"/>
      <c r="E90" s="184"/>
      <c r="F90" s="184"/>
      <c r="G90" s="121"/>
      <c r="H90" s="13"/>
      <c r="I90" s="13"/>
      <c r="J90" s="12"/>
      <c r="K90" s="12"/>
      <c r="L90" s="12"/>
      <c r="M90" s="13"/>
      <c r="N90" s="14"/>
      <c r="O90" s="15"/>
      <c r="P90" s="14"/>
      <c r="Q90" s="14"/>
      <c r="R90" s="55" t="s">
        <v>205</v>
      </c>
      <c r="S90" s="56">
        <f>SUMIF(O92:O94,"Contribution",S92:S94)</f>
        <v>0</v>
      </c>
      <c r="T90" s="57">
        <f>SUMIF(O92:O94,"Contribution",T92:T94)</f>
        <v>9</v>
      </c>
      <c r="U90" s="58"/>
    </row>
    <row r="91" spans="1:24">
      <c r="B91" s="110"/>
      <c r="C91" s="111"/>
      <c r="E91" s="5"/>
      <c r="F91" s="115"/>
      <c r="H91" s="5"/>
      <c r="I91" s="5"/>
      <c r="J91" s="5"/>
      <c r="K91" s="5"/>
      <c r="L91" s="5"/>
      <c r="M91" s="5"/>
      <c r="N91" s="5"/>
      <c r="O91" s="61"/>
      <c r="Q91" s="5"/>
      <c r="S91" s="33"/>
    </row>
    <row r="92" spans="1:24" ht="93.75" customHeight="1">
      <c r="A92" s="24" t="s">
        <v>174</v>
      </c>
      <c r="B92" s="107"/>
      <c r="C92" s="108" t="s">
        <v>149</v>
      </c>
      <c r="D92" s="109"/>
      <c r="E92" s="24"/>
      <c r="F92" s="149"/>
      <c r="G92" s="27" t="str" cm="1">
        <f t="array" ref="G92">_xlfn.IFS(F92="","",F92=0,J92,F92=1,K92,F92=2,L92,F92=3,M92)</f>
        <v/>
      </c>
      <c r="H92" s="24"/>
      <c r="I92" s="24"/>
      <c r="J92" s="25" t="s">
        <v>72</v>
      </c>
      <c r="K92" s="24" t="s">
        <v>73</v>
      </c>
      <c r="L92" s="144" t="s">
        <v>5</v>
      </c>
      <c r="M92" s="25" t="s">
        <v>74</v>
      </c>
      <c r="N92" s="26"/>
      <c r="O92" s="147" t="s">
        <v>108</v>
      </c>
      <c r="P92" s="27">
        <v>1</v>
      </c>
      <c r="Q92" s="24"/>
      <c r="R92" s="28">
        <f>F92</f>
        <v>0</v>
      </c>
      <c r="S92" s="29">
        <f>P92*R92</f>
        <v>0</v>
      </c>
      <c r="T92" s="30">
        <f>3*P92</f>
        <v>3</v>
      </c>
      <c r="U92" s="31"/>
    </row>
    <row r="93" spans="1:24" ht="14.45" customHeight="1">
      <c r="B93" s="2"/>
      <c r="C93" s="90"/>
      <c r="J93" s="5"/>
      <c r="K93" s="5"/>
      <c r="L93" s="5"/>
      <c r="M93" s="5"/>
      <c r="Q93" s="5"/>
      <c r="S93" s="33"/>
    </row>
    <row r="94" spans="1:24" ht="93.75" customHeight="1">
      <c r="A94" s="24" t="s">
        <v>174</v>
      </c>
      <c r="B94" s="107"/>
      <c r="C94" s="108" t="s">
        <v>150</v>
      </c>
      <c r="D94" s="109"/>
      <c r="E94" s="24"/>
      <c r="F94" s="149"/>
      <c r="G94" s="27" t="str" cm="1">
        <f t="array" ref="G94">_xlfn.IFS(F94="","",F94=0,J94,F94=1,K94,F94=2,L94,F94=3,M94)</f>
        <v/>
      </c>
      <c r="H94" s="24"/>
      <c r="I94" s="24"/>
      <c r="J94" s="25" t="s">
        <v>58</v>
      </c>
      <c r="K94" s="24" t="s">
        <v>75</v>
      </c>
      <c r="L94" s="144" t="s">
        <v>5</v>
      </c>
      <c r="M94" s="25" t="s">
        <v>76</v>
      </c>
      <c r="N94" s="26"/>
      <c r="O94" s="147" t="s">
        <v>108</v>
      </c>
      <c r="P94" s="27">
        <v>2</v>
      </c>
      <c r="Q94" s="24"/>
      <c r="R94" s="28">
        <f>F94</f>
        <v>0</v>
      </c>
      <c r="S94" s="29">
        <f>P94*R94</f>
        <v>0</v>
      </c>
      <c r="T94" s="30">
        <f>3*P94</f>
        <v>6</v>
      </c>
      <c r="U94" s="31"/>
    </row>
    <row r="95" spans="1:24" ht="12.75" customHeight="1" thickBot="1">
      <c r="B95" s="2"/>
      <c r="C95" s="90"/>
      <c r="F95" s="2"/>
      <c r="J95" s="5"/>
      <c r="K95" s="5"/>
      <c r="L95" s="5"/>
      <c r="M95" s="5"/>
      <c r="Q95" s="5"/>
      <c r="S95" s="33"/>
    </row>
    <row r="96" spans="1:24" s="7" customFormat="1" ht="15" customHeight="1">
      <c r="A96" s="62"/>
      <c r="B96" s="127"/>
      <c r="C96" s="99" t="s">
        <v>77</v>
      </c>
      <c r="D96" s="100"/>
      <c r="E96" s="62"/>
      <c r="F96" s="62"/>
      <c r="G96" s="77"/>
      <c r="H96" s="62"/>
      <c r="I96" s="62"/>
      <c r="J96" s="62"/>
      <c r="K96" s="62"/>
      <c r="L96" s="62"/>
      <c r="M96" s="62"/>
      <c r="O96" s="76"/>
      <c r="P96" s="77"/>
      <c r="Q96" s="62"/>
      <c r="R96" s="9" t="s">
        <v>182</v>
      </c>
      <c r="S96" s="79">
        <f>S97/T97</f>
        <v>0</v>
      </c>
      <c r="T96" s="10"/>
      <c r="U96" s="11">
        <v>1</v>
      </c>
      <c r="V96" s="2"/>
      <c r="W96" s="2"/>
      <c r="X96" s="2"/>
    </row>
    <row r="97" spans="1:21" ht="20.25" customHeight="1" thickBot="1">
      <c r="A97" s="62"/>
      <c r="B97" s="7"/>
      <c r="C97" s="99"/>
      <c r="D97" s="100"/>
      <c r="E97" s="7"/>
      <c r="F97" s="7"/>
      <c r="G97" s="77"/>
      <c r="H97" s="7"/>
      <c r="I97" s="7"/>
      <c r="J97" s="62"/>
      <c r="K97" s="62"/>
      <c r="L97" s="62"/>
      <c r="M97" s="62"/>
      <c r="N97" s="7"/>
      <c r="O97" s="8"/>
      <c r="P97" s="7"/>
      <c r="Q97" s="7"/>
      <c r="R97" s="63" t="s">
        <v>183</v>
      </c>
      <c r="S97" s="64">
        <f>SUMIF(O99:O103,"Contribution",S99:S103)</f>
        <v>0</v>
      </c>
      <c r="T97" s="65">
        <f>SUMIF(O99:O103,"Contribution",T99:T103)</f>
        <v>6</v>
      </c>
      <c r="U97" s="66"/>
    </row>
    <row r="98" spans="1:21" ht="12" customHeight="1">
      <c r="B98" s="110"/>
      <c r="F98" s="2"/>
      <c r="J98" s="5"/>
      <c r="K98" s="5"/>
      <c r="L98" s="5"/>
      <c r="M98" s="5"/>
      <c r="Q98" s="5"/>
      <c r="S98" s="33"/>
    </row>
    <row r="99" spans="1:21" ht="93.75" customHeight="1">
      <c r="A99" s="24"/>
      <c r="B99" s="107"/>
      <c r="C99" s="108" t="s">
        <v>151</v>
      </c>
      <c r="D99" s="109"/>
      <c r="E99" s="24"/>
      <c r="F99" s="149"/>
      <c r="G99" s="27" t="str" cm="1">
        <f t="array" ref="G99">_xlfn.IFS(F99="","",F99=0,J99,F99=1,K99,F99=2,L99,F99=3,M99)</f>
        <v/>
      </c>
      <c r="H99" s="24"/>
      <c r="I99" s="24"/>
      <c r="J99" s="25" t="s">
        <v>78</v>
      </c>
      <c r="K99" s="144" t="s">
        <v>5</v>
      </c>
      <c r="L99" s="25" t="s">
        <v>79</v>
      </c>
      <c r="M99" s="25" t="s">
        <v>80</v>
      </c>
      <c r="N99" s="26"/>
      <c r="O99" s="147" t="s">
        <v>108</v>
      </c>
      <c r="P99" s="27">
        <v>2</v>
      </c>
      <c r="Q99" s="24"/>
      <c r="R99" s="28">
        <f>F99</f>
        <v>0</v>
      </c>
      <c r="S99" s="29">
        <f>P99*R99*(SUM(S101:S103)/SUM(T101:T103))</f>
        <v>0</v>
      </c>
      <c r="T99" s="30">
        <f>3*P99</f>
        <v>6</v>
      </c>
      <c r="U99" s="31"/>
    </row>
    <row r="100" spans="1:21">
      <c r="B100" s="2"/>
      <c r="C100" s="111"/>
      <c r="E100" s="5"/>
      <c r="F100" s="115"/>
      <c r="H100" s="5"/>
      <c r="I100" s="5"/>
      <c r="J100" s="5"/>
      <c r="K100" s="5"/>
      <c r="L100" s="5"/>
      <c r="M100" s="5"/>
      <c r="Q100" s="5"/>
      <c r="S100" s="33"/>
    </row>
    <row r="101" spans="1:21" ht="170.25" customHeight="1">
      <c r="A101" s="40"/>
      <c r="B101" s="112"/>
      <c r="C101" s="116" t="s">
        <v>152</v>
      </c>
      <c r="D101" s="114"/>
      <c r="E101" s="40"/>
      <c r="F101" s="149"/>
      <c r="G101" s="39" t="str" cm="1">
        <f t="array" ref="G101">_xlfn.IFS(F101="","",F101=0,J101,F101=1,K101,F101=2,L101,F101=3,M101)</f>
        <v/>
      </c>
      <c r="H101" s="40"/>
      <c r="I101" s="40"/>
      <c r="J101" s="40" t="s">
        <v>81</v>
      </c>
      <c r="K101" s="36" t="s">
        <v>82</v>
      </c>
      <c r="L101" s="36" t="s">
        <v>83</v>
      </c>
      <c r="M101" s="60" t="s">
        <v>5</v>
      </c>
      <c r="N101" s="37"/>
      <c r="O101" s="38" t="s">
        <v>10</v>
      </c>
      <c r="P101" s="39">
        <v>1</v>
      </c>
      <c r="Q101" s="40"/>
      <c r="R101" s="41">
        <f>F101</f>
        <v>0</v>
      </c>
      <c r="S101" s="42">
        <f>1*R101</f>
        <v>0</v>
      </c>
      <c r="T101" s="43">
        <f>2*P101</f>
        <v>2</v>
      </c>
      <c r="U101" s="44"/>
    </row>
    <row r="102" spans="1:21">
      <c r="C102" s="111"/>
      <c r="E102" s="5"/>
      <c r="F102" s="115"/>
      <c r="H102" s="5"/>
      <c r="I102" s="5"/>
      <c r="J102" s="5"/>
      <c r="K102" s="5"/>
      <c r="L102" s="5"/>
      <c r="M102" s="5"/>
      <c r="N102" s="5"/>
      <c r="Q102" s="5"/>
      <c r="S102" s="33"/>
    </row>
    <row r="103" spans="1:21" ht="90.75" customHeight="1">
      <c r="A103" s="40"/>
      <c r="B103" s="112"/>
      <c r="C103" s="116" t="s">
        <v>153</v>
      </c>
      <c r="D103" s="114"/>
      <c r="E103" s="40"/>
      <c r="F103" s="149"/>
      <c r="G103" s="39" t="str" cm="1">
        <f t="array" ref="G103">_xlfn.IFS(F103="","",F103=0,J103,F103=1,K103,F103=2,L103,F103=3,M103)</f>
        <v/>
      </c>
      <c r="H103" s="40"/>
      <c r="I103" s="40"/>
      <c r="J103" s="40" t="s">
        <v>84</v>
      </c>
      <c r="K103" s="36" t="s">
        <v>85</v>
      </c>
      <c r="L103" s="36" t="s">
        <v>86</v>
      </c>
      <c r="M103" s="36" t="s">
        <v>87</v>
      </c>
      <c r="N103" s="37"/>
      <c r="O103" s="38" t="s">
        <v>10</v>
      </c>
      <c r="P103" s="39">
        <v>1</v>
      </c>
      <c r="Q103" s="40"/>
      <c r="R103" s="41">
        <f>F103</f>
        <v>0</v>
      </c>
      <c r="S103" s="42">
        <f>P103*R103</f>
        <v>0</v>
      </c>
      <c r="T103" s="43">
        <f>3*P103</f>
        <v>3</v>
      </c>
      <c r="U103" s="44"/>
    </row>
    <row r="104" spans="1:21" ht="14.45" customHeight="1" thickBot="1">
      <c r="B104" s="2"/>
      <c r="C104" s="90"/>
      <c r="F104" s="2"/>
      <c r="J104" s="5"/>
      <c r="K104" s="5"/>
      <c r="L104" s="5"/>
      <c r="M104" s="5"/>
      <c r="Q104" s="5"/>
      <c r="S104" s="33"/>
    </row>
    <row r="105" spans="1:21">
      <c r="A105" s="62"/>
      <c r="B105" s="128"/>
      <c r="C105" s="99" t="s">
        <v>100</v>
      </c>
      <c r="D105" s="100"/>
      <c r="E105" s="62"/>
      <c r="F105" s="62"/>
      <c r="G105" s="77"/>
      <c r="H105" s="62"/>
      <c r="I105" s="62"/>
      <c r="J105" s="54">
        <v>0</v>
      </c>
      <c r="K105" s="54">
        <v>1</v>
      </c>
      <c r="L105" s="54">
        <v>2</v>
      </c>
      <c r="M105" s="54">
        <v>3</v>
      </c>
      <c r="N105" s="62"/>
      <c r="O105" s="76"/>
      <c r="P105" s="77"/>
      <c r="Q105" s="62"/>
      <c r="R105" s="9" t="s">
        <v>181</v>
      </c>
      <c r="S105" s="79">
        <f>S106/SUM(T97,T90,T66,T59,T48,T24,T10)</f>
        <v>0</v>
      </c>
      <c r="T105" s="10"/>
      <c r="U105" s="11" t="s">
        <v>114</v>
      </c>
    </row>
    <row r="106" spans="1:21" ht="18.75" thickBot="1">
      <c r="A106" s="62"/>
      <c r="B106" s="7"/>
      <c r="C106" s="99"/>
      <c r="D106" s="100"/>
      <c r="E106" s="7"/>
      <c r="F106" s="7"/>
      <c r="G106" s="77"/>
      <c r="H106" s="7"/>
      <c r="I106" s="7"/>
      <c r="J106" s="62"/>
      <c r="K106" s="62"/>
      <c r="L106" s="62"/>
      <c r="M106" s="62"/>
      <c r="N106" s="7"/>
      <c r="O106" s="8"/>
      <c r="P106" s="7"/>
      <c r="Q106" s="7"/>
      <c r="R106" s="63" t="s">
        <v>184</v>
      </c>
      <c r="S106" s="64">
        <f>SUM(S107:S111)</f>
        <v>0</v>
      </c>
      <c r="T106" s="65">
        <f>SUM(T108:T111)</f>
        <v>4</v>
      </c>
      <c r="U106" s="66"/>
    </row>
    <row r="107" spans="1:21">
      <c r="C107" s="111"/>
      <c r="E107" s="5"/>
      <c r="F107" s="115"/>
      <c r="H107" s="5"/>
      <c r="I107" s="5"/>
      <c r="J107" s="5"/>
      <c r="K107" s="5"/>
      <c r="L107" s="5"/>
      <c r="M107" s="5"/>
      <c r="Q107" s="5"/>
      <c r="S107" s="33"/>
    </row>
    <row r="108" spans="1:21" ht="90.75" customHeight="1">
      <c r="A108" s="40"/>
      <c r="B108" s="112"/>
      <c r="C108" s="116" t="s">
        <v>177</v>
      </c>
      <c r="D108" s="114"/>
      <c r="E108" s="40"/>
      <c r="F108" s="149"/>
      <c r="G108" s="39" t="str" cm="1">
        <f t="array" ref="G108">_xlfn.IFS(F108="","",F108=0,J108,F108=1,K108,F108=2,L108,F108=3,M108)</f>
        <v/>
      </c>
      <c r="H108" s="40"/>
      <c r="I108" s="40"/>
      <c r="J108" s="40" t="s">
        <v>88</v>
      </c>
      <c r="K108" s="36" t="s">
        <v>179</v>
      </c>
      <c r="L108" s="36" t="s">
        <v>178</v>
      </c>
      <c r="M108" s="36" t="s">
        <v>89</v>
      </c>
      <c r="N108" s="37"/>
      <c r="O108" s="38" t="s">
        <v>112</v>
      </c>
      <c r="P108" s="39">
        <v>1</v>
      </c>
      <c r="Q108" s="40"/>
      <c r="R108" s="41">
        <f>F108</f>
        <v>0</v>
      </c>
      <c r="S108" s="42">
        <f>P108*R108</f>
        <v>0</v>
      </c>
      <c r="T108" s="43">
        <f>2*P108</f>
        <v>2</v>
      </c>
      <c r="U108" s="44"/>
    </row>
    <row r="109" spans="1:21">
      <c r="J109" s="5"/>
      <c r="K109" s="5"/>
      <c r="L109" s="5"/>
      <c r="M109" s="5"/>
      <c r="Q109" s="5"/>
      <c r="S109" s="33"/>
    </row>
    <row r="110" spans="1:21" ht="90.75" customHeight="1">
      <c r="A110" s="40"/>
      <c r="B110" s="112"/>
      <c r="C110" s="116" t="s">
        <v>154</v>
      </c>
      <c r="D110" s="114"/>
      <c r="E110" s="40"/>
      <c r="F110" s="149"/>
      <c r="G110" s="39" t="str" cm="1">
        <f t="array" ref="G110">_xlfn.IFS(F110="","",F110=0,J110,F110=1,K110,F110=2,L110,F110=3,M110)</f>
        <v/>
      </c>
      <c r="H110" s="40"/>
      <c r="I110" s="40"/>
      <c r="J110" s="40" t="s">
        <v>90</v>
      </c>
      <c r="K110" s="36" t="s">
        <v>91</v>
      </c>
      <c r="L110" s="36" t="s">
        <v>92</v>
      </c>
      <c r="M110" s="36" t="s">
        <v>89</v>
      </c>
      <c r="N110" s="37"/>
      <c r="O110" s="38" t="s">
        <v>112</v>
      </c>
      <c r="P110" s="39">
        <v>1</v>
      </c>
      <c r="Q110" s="40"/>
      <c r="R110" s="41">
        <f>F110</f>
        <v>0</v>
      </c>
      <c r="S110" s="42">
        <f>P110*R110</f>
        <v>0</v>
      </c>
      <c r="T110" s="43">
        <f>2*P110</f>
        <v>2</v>
      </c>
      <c r="U110" s="44"/>
    </row>
    <row r="111" spans="1:21" ht="18.75" thickBot="1">
      <c r="F111" s="2"/>
      <c r="J111" s="5"/>
      <c r="K111" s="5"/>
      <c r="L111" s="5"/>
      <c r="M111" s="5"/>
      <c r="Q111" s="5"/>
      <c r="S111" s="33"/>
    </row>
    <row r="112" spans="1:21" ht="27" customHeight="1" thickBot="1">
      <c r="A112" s="62"/>
      <c r="B112" s="7"/>
      <c r="C112" s="99" t="s">
        <v>93</v>
      </c>
      <c r="D112" s="100"/>
      <c r="E112" s="7"/>
      <c r="F112" s="7"/>
      <c r="G112" s="77"/>
      <c r="H112" s="7"/>
      <c r="I112" s="7"/>
      <c r="J112" s="62"/>
      <c r="K112" s="62"/>
      <c r="L112" s="62"/>
      <c r="M112" s="62"/>
      <c r="N112" s="7"/>
      <c r="O112" s="8"/>
      <c r="P112" s="7"/>
      <c r="Q112" s="7"/>
      <c r="R112" s="67" t="s">
        <v>180</v>
      </c>
      <c r="S112" s="78">
        <f>MIN((S9*U9+S47*U47+S65*U65+S96*U96)/SUM(U9,U47,U65,U96)+$S$105,1)</f>
        <v>0</v>
      </c>
      <c r="T112" s="68"/>
      <c r="U112" s="69"/>
    </row>
    <row r="113" spans="3:19" ht="18.75" thickBot="1">
      <c r="F113" s="2"/>
      <c r="Q113" s="5"/>
      <c r="S113" s="33"/>
    </row>
    <row r="114" spans="3:19" ht="34.5" thickBot="1">
      <c r="C114" s="111" t="s">
        <v>94</v>
      </c>
      <c r="F114" s="129">
        <f>S112</f>
        <v>0</v>
      </c>
      <c r="Q114" s="5"/>
      <c r="S114" s="33"/>
    </row>
    <row r="115" spans="3:19" ht="15" customHeight="1">
      <c r="P115" s="130" t="s">
        <v>115</v>
      </c>
      <c r="Q115" s="131"/>
      <c r="R115" s="132" t="s">
        <v>123</v>
      </c>
      <c r="S115" s="133">
        <f>S9</f>
        <v>0</v>
      </c>
    </row>
    <row r="116" spans="3:19">
      <c r="F116" s="2"/>
      <c r="P116" s="134" t="s">
        <v>116</v>
      </c>
      <c r="Q116" s="135"/>
      <c r="R116" s="136" t="s">
        <v>198</v>
      </c>
      <c r="S116" s="137">
        <f>S47</f>
        <v>0</v>
      </c>
    </row>
    <row r="117" spans="3:19">
      <c r="F117" s="2"/>
      <c r="P117" s="134" t="s">
        <v>117</v>
      </c>
      <c r="Q117" s="135"/>
      <c r="R117" s="136" t="s">
        <v>122</v>
      </c>
      <c r="S117" s="137">
        <f>S65</f>
        <v>0</v>
      </c>
    </row>
    <row r="118" spans="3:19">
      <c r="F118" s="2"/>
      <c r="P118" s="134" t="s">
        <v>118</v>
      </c>
      <c r="Q118" s="135"/>
      <c r="R118" s="136" t="s">
        <v>121</v>
      </c>
      <c r="S118" s="137">
        <f>S96</f>
        <v>0</v>
      </c>
    </row>
    <row r="119" spans="3:19">
      <c r="F119" s="2"/>
      <c r="P119" s="134" t="s">
        <v>119</v>
      </c>
      <c r="Q119" s="135"/>
      <c r="R119" s="136" t="s">
        <v>112</v>
      </c>
      <c r="S119" s="137">
        <f>S105</f>
        <v>0</v>
      </c>
    </row>
    <row r="120" spans="3:19" ht="18.75" thickBot="1">
      <c r="F120" s="2"/>
      <c r="P120" s="138" t="s">
        <v>155</v>
      </c>
      <c r="Q120" s="139"/>
      <c r="R120" s="140" t="s">
        <v>157</v>
      </c>
      <c r="S120" s="141">
        <f>S112</f>
        <v>0</v>
      </c>
    </row>
    <row r="121" spans="3:19">
      <c r="F121" s="2"/>
    </row>
    <row r="122" spans="3:19">
      <c r="F122" s="2"/>
    </row>
    <row r="123" spans="3:19">
      <c r="F123" s="2"/>
    </row>
    <row r="124" spans="3:19">
      <c r="F124" s="2"/>
    </row>
    <row r="125" spans="3:19">
      <c r="F125" s="2"/>
    </row>
    <row r="126" spans="3:19">
      <c r="F126" s="2"/>
    </row>
    <row r="127" spans="3:19">
      <c r="F127" s="2"/>
    </row>
    <row r="128" spans="3:19">
      <c r="F128" s="2"/>
    </row>
    <row r="129" spans="6:6">
      <c r="F129" s="2"/>
    </row>
    <row r="130" spans="6:6">
      <c r="F130" s="2"/>
    </row>
    <row r="131" spans="6:6">
      <c r="F131" s="2"/>
    </row>
    <row r="132" spans="6:6">
      <c r="F132" s="2"/>
    </row>
    <row r="133" spans="6:6">
      <c r="F133" s="2"/>
    </row>
    <row r="134" spans="6:6">
      <c r="F134" s="2"/>
    </row>
    <row r="135" spans="6:6">
      <c r="F135" s="2"/>
    </row>
    <row r="136" spans="6:6">
      <c r="F136" s="2"/>
    </row>
    <row r="137" spans="6:6">
      <c r="F137" s="2"/>
    </row>
    <row r="138" spans="6:6">
      <c r="F138" s="2"/>
    </row>
    <row r="139" spans="6:6">
      <c r="F139" s="2"/>
    </row>
    <row r="140" spans="6:6">
      <c r="F140" s="2"/>
    </row>
    <row r="141" spans="6:6">
      <c r="F141" s="2"/>
    </row>
    <row r="142" spans="6:6">
      <c r="F142" s="2"/>
    </row>
    <row r="143" spans="6:6">
      <c r="F143" s="2"/>
    </row>
    <row r="144" spans="6:6">
      <c r="F144" s="2"/>
    </row>
    <row r="145" spans="6:6">
      <c r="F145" s="2"/>
    </row>
    <row r="146" spans="6:6">
      <c r="F146" s="2"/>
    </row>
    <row r="147" spans="6:6">
      <c r="F147" s="2"/>
    </row>
    <row r="148" spans="6:6">
      <c r="F148" s="2"/>
    </row>
    <row r="149" spans="6:6">
      <c r="F149" s="2"/>
    </row>
    <row r="150" spans="6:6">
      <c r="F150" s="2"/>
    </row>
    <row r="151" spans="6:6">
      <c r="F151" s="2"/>
    </row>
    <row r="152" spans="6:6">
      <c r="F152" s="2"/>
    </row>
    <row r="153" spans="6:6">
      <c r="F153" s="2"/>
    </row>
    <row r="154" spans="6:6">
      <c r="F154" s="2"/>
    </row>
    <row r="155" spans="6:6">
      <c r="F155" s="2"/>
    </row>
    <row r="156" spans="6:6">
      <c r="F156" s="2"/>
    </row>
    <row r="157" spans="6:6">
      <c r="F157" s="2"/>
    </row>
    <row r="158" spans="6:6">
      <c r="F158" s="2"/>
    </row>
    <row r="159" spans="6:6">
      <c r="F159" s="2"/>
    </row>
    <row r="160" spans="6:6">
      <c r="F160" s="2"/>
    </row>
    <row r="161" spans="6:6">
      <c r="F161" s="2"/>
    </row>
    <row r="162" spans="6:6">
      <c r="F162" s="2"/>
    </row>
    <row r="163" spans="6:6">
      <c r="F163" s="2"/>
    </row>
    <row r="164" spans="6:6">
      <c r="F164" s="2"/>
    </row>
    <row r="165" spans="6:6">
      <c r="F165" s="2"/>
    </row>
    <row r="166" spans="6:6">
      <c r="F166" s="2"/>
    </row>
    <row r="167" spans="6:6">
      <c r="F167" s="2"/>
    </row>
    <row r="168" spans="6:6">
      <c r="F168" s="2"/>
    </row>
    <row r="169" spans="6:6">
      <c r="F169" s="2"/>
    </row>
    <row r="170" spans="6:6">
      <c r="F170" s="2"/>
    </row>
    <row r="171" spans="6:6">
      <c r="F171" s="2"/>
    </row>
    <row r="172" spans="6:6">
      <c r="F172" s="2"/>
    </row>
    <row r="173" spans="6:6">
      <c r="F173" s="2"/>
    </row>
    <row r="174" spans="6:6">
      <c r="F174" s="2"/>
    </row>
    <row r="175" spans="6:6">
      <c r="F175" s="2"/>
    </row>
    <row r="176" spans="6:6">
      <c r="F176" s="2"/>
    </row>
    <row r="177" spans="6:6">
      <c r="F177" s="2"/>
    </row>
    <row r="178" spans="6:6">
      <c r="F178" s="2"/>
    </row>
    <row r="179" spans="6:6">
      <c r="F179" s="2"/>
    </row>
    <row r="180" spans="6:6">
      <c r="F180" s="2"/>
    </row>
    <row r="181" spans="6:6">
      <c r="F181" s="2"/>
    </row>
    <row r="182" spans="6:6">
      <c r="F182" s="2"/>
    </row>
    <row r="183" spans="6:6">
      <c r="F183" s="2"/>
    </row>
    <row r="184" spans="6:6">
      <c r="F184" s="2"/>
    </row>
    <row r="185" spans="6:6">
      <c r="F185" s="2"/>
    </row>
    <row r="186" spans="6:6">
      <c r="F186" s="2"/>
    </row>
    <row r="187" spans="6:6">
      <c r="F187" s="2"/>
    </row>
    <row r="188" spans="6:6">
      <c r="F188" s="2"/>
    </row>
    <row r="189" spans="6:6">
      <c r="F189" s="2"/>
    </row>
    <row r="190" spans="6:6">
      <c r="F190" s="2"/>
    </row>
    <row r="191" spans="6:6">
      <c r="F191" s="2"/>
    </row>
    <row r="192" spans="6:6">
      <c r="F192" s="2"/>
    </row>
    <row r="193" spans="6:6">
      <c r="F193" s="2"/>
    </row>
    <row r="194" spans="6:6">
      <c r="F194" s="2"/>
    </row>
    <row r="195" spans="6:6">
      <c r="F195" s="2"/>
    </row>
    <row r="196" spans="6:6">
      <c r="F196" s="2"/>
    </row>
    <row r="197" spans="6:6">
      <c r="F197" s="2"/>
    </row>
    <row r="198" spans="6:6">
      <c r="F198" s="2"/>
    </row>
    <row r="199" spans="6:6">
      <c r="F199" s="2"/>
    </row>
    <row r="200" spans="6:6">
      <c r="F200" s="2"/>
    </row>
    <row r="201" spans="6:6">
      <c r="F201" s="2"/>
    </row>
    <row r="202" spans="6:6">
      <c r="F202" s="2"/>
    </row>
    <row r="203" spans="6:6">
      <c r="F203" s="2"/>
    </row>
    <row r="204" spans="6:6">
      <c r="F204" s="2"/>
    </row>
    <row r="205" spans="6:6">
      <c r="F205" s="2"/>
    </row>
    <row r="206" spans="6:6">
      <c r="F206" s="2"/>
    </row>
    <row r="207" spans="6:6">
      <c r="F207" s="2"/>
    </row>
    <row r="208" spans="6:6">
      <c r="F208" s="2"/>
    </row>
    <row r="209" spans="6:6">
      <c r="F209" s="2"/>
    </row>
    <row r="210" spans="6:6">
      <c r="F210" s="2"/>
    </row>
    <row r="211" spans="6:6">
      <c r="F211" s="2"/>
    </row>
    <row r="212" spans="6:6">
      <c r="F212" s="2"/>
    </row>
    <row r="213" spans="6:6">
      <c r="F213" s="2"/>
    </row>
    <row r="214" spans="6:6">
      <c r="F214" s="2"/>
    </row>
    <row r="215" spans="6:6">
      <c r="F215" s="2"/>
    </row>
    <row r="216" spans="6:6">
      <c r="F216" s="2"/>
    </row>
    <row r="217" spans="6:6">
      <c r="F217" s="2"/>
    </row>
    <row r="218" spans="6:6">
      <c r="F218" s="2"/>
    </row>
    <row r="219" spans="6:6">
      <c r="F219" s="2"/>
    </row>
    <row r="220" spans="6:6">
      <c r="F220" s="2"/>
    </row>
    <row r="221" spans="6:6">
      <c r="F221" s="2"/>
    </row>
    <row r="222" spans="6:6">
      <c r="F222" s="2"/>
    </row>
    <row r="223" spans="6:6">
      <c r="F223" s="2"/>
    </row>
    <row r="224" spans="6:6">
      <c r="F224" s="2"/>
    </row>
    <row r="225" spans="6:6">
      <c r="F225" s="2"/>
    </row>
    <row r="226" spans="6:6">
      <c r="F226" s="2"/>
    </row>
    <row r="227" spans="6:6">
      <c r="F227" s="2"/>
    </row>
    <row r="228" spans="6:6">
      <c r="F228" s="2"/>
    </row>
    <row r="229" spans="6:6">
      <c r="F229" s="2"/>
    </row>
    <row r="230" spans="6:6">
      <c r="F230" s="2"/>
    </row>
    <row r="231" spans="6:6">
      <c r="F231" s="2"/>
    </row>
    <row r="232" spans="6:6">
      <c r="F232" s="2"/>
    </row>
    <row r="233" spans="6:6">
      <c r="F233" s="2"/>
    </row>
    <row r="234" spans="6:6">
      <c r="F234" s="2"/>
    </row>
    <row r="235" spans="6:6">
      <c r="F235" s="2"/>
    </row>
    <row r="236" spans="6:6">
      <c r="F236" s="2"/>
    </row>
    <row r="237" spans="6:6">
      <c r="F237" s="2"/>
    </row>
    <row r="238" spans="6:6">
      <c r="F238" s="2"/>
    </row>
    <row r="239" spans="6:6">
      <c r="F239" s="2"/>
    </row>
    <row r="240" spans="6:6">
      <c r="F240" s="2"/>
    </row>
    <row r="241" spans="6:6">
      <c r="F241" s="2"/>
    </row>
    <row r="242" spans="6:6">
      <c r="F242" s="2"/>
    </row>
    <row r="243" spans="6:6">
      <c r="F243" s="2"/>
    </row>
    <row r="244" spans="6:6">
      <c r="F244" s="2"/>
    </row>
    <row r="245" spans="6:6">
      <c r="F245" s="2"/>
    </row>
    <row r="246" spans="6:6">
      <c r="F246" s="2"/>
    </row>
    <row r="247" spans="6:6">
      <c r="F247" s="2"/>
    </row>
    <row r="248" spans="6:6">
      <c r="F248" s="2"/>
    </row>
    <row r="249" spans="6:6">
      <c r="F249" s="2"/>
    </row>
    <row r="250" spans="6:6">
      <c r="F250" s="2"/>
    </row>
    <row r="251" spans="6:6">
      <c r="F251" s="2"/>
    </row>
    <row r="252" spans="6:6">
      <c r="F252" s="2"/>
    </row>
    <row r="253" spans="6:6">
      <c r="F253" s="2"/>
    </row>
    <row r="254" spans="6:6">
      <c r="F254" s="2"/>
    </row>
    <row r="255" spans="6:6">
      <c r="F255" s="2"/>
    </row>
    <row r="256" spans="6:6">
      <c r="F256" s="2"/>
    </row>
    <row r="257" spans="6:6">
      <c r="F257" s="2"/>
    </row>
    <row r="258" spans="6:6">
      <c r="F258" s="2"/>
    </row>
    <row r="259" spans="6:6">
      <c r="F259" s="2"/>
    </row>
    <row r="260" spans="6:6">
      <c r="F260" s="2"/>
    </row>
    <row r="261" spans="6:6">
      <c r="F261" s="2"/>
    </row>
    <row r="262" spans="6:6">
      <c r="F262" s="2"/>
    </row>
    <row r="263" spans="6:6">
      <c r="F263" s="2"/>
    </row>
    <row r="264" spans="6:6">
      <c r="F264" s="2"/>
    </row>
    <row r="265" spans="6:6">
      <c r="F265" s="2"/>
    </row>
    <row r="266" spans="6:6">
      <c r="F266" s="2"/>
    </row>
    <row r="267" spans="6:6">
      <c r="F267" s="2"/>
    </row>
    <row r="268" spans="6:6">
      <c r="F268" s="2"/>
    </row>
    <row r="269" spans="6:6">
      <c r="F269" s="2"/>
    </row>
    <row r="270" spans="6:6">
      <c r="F270" s="2"/>
    </row>
    <row r="271" spans="6:6">
      <c r="F271" s="2"/>
    </row>
    <row r="272" spans="6:6">
      <c r="F272" s="2"/>
    </row>
    <row r="273" spans="6:6">
      <c r="F273" s="2"/>
    </row>
    <row r="274" spans="6:6">
      <c r="F274" s="2"/>
    </row>
    <row r="275" spans="6:6">
      <c r="F275" s="2"/>
    </row>
    <row r="276" spans="6:6">
      <c r="F276" s="2"/>
    </row>
    <row r="277" spans="6:6">
      <c r="F277" s="2"/>
    </row>
    <row r="278" spans="6:6">
      <c r="F278" s="2"/>
    </row>
    <row r="279" spans="6:6">
      <c r="F279" s="2"/>
    </row>
    <row r="280" spans="6:6">
      <c r="F280" s="2"/>
    </row>
    <row r="281" spans="6:6">
      <c r="F281" s="2"/>
    </row>
    <row r="282" spans="6:6">
      <c r="F282" s="2"/>
    </row>
    <row r="283" spans="6:6">
      <c r="F283" s="2"/>
    </row>
    <row r="284" spans="6:6">
      <c r="F284" s="2"/>
    </row>
    <row r="285" spans="6:6">
      <c r="F285" s="2"/>
    </row>
    <row r="286" spans="6:6">
      <c r="F286" s="2"/>
    </row>
    <row r="287" spans="6:6">
      <c r="F287" s="2"/>
    </row>
    <row r="288" spans="6:6">
      <c r="F288" s="2"/>
    </row>
    <row r="289" spans="6:6">
      <c r="F289" s="2"/>
    </row>
    <row r="290" spans="6:6">
      <c r="F290" s="2"/>
    </row>
    <row r="291" spans="6:6">
      <c r="F291" s="2"/>
    </row>
    <row r="292" spans="6:6">
      <c r="F292" s="2"/>
    </row>
    <row r="293" spans="6:6">
      <c r="F293" s="2"/>
    </row>
    <row r="294" spans="6:6">
      <c r="F294" s="2"/>
    </row>
    <row r="295" spans="6:6">
      <c r="F295" s="2"/>
    </row>
    <row r="296" spans="6:6">
      <c r="F296" s="2"/>
    </row>
    <row r="297" spans="6:6">
      <c r="F297" s="2"/>
    </row>
    <row r="298" spans="6:6">
      <c r="F298" s="2"/>
    </row>
    <row r="299" spans="6:6">
      <c r="F299" s="2"/>
    </row>
    <row r="300" spans="6:6">
      <c r="F300" s="2"/>
    </row>
    <row r="301" spans="6:6">
      <c r="F301" s="2"/>
    </row>
    <row r="302" spans="6:6">
      <c r="F302" s="2"/>
    </row>
    <row r="303" spans="6:6">
      <c r="F303" s="2"/>
    </row>
    <row r="304" spans="6:6">
      <c r="F304" s="2"/>
    </row>
    <row r="305" spans="6:6">
      <c r="F305" s="2"/>
    </row>
    <row r="306" spans="6:6">
      <c r="F306" s="2"/>
    </row>
    <row r="307" spans="6:6">
      <c r="F307" s="2"/>
    </row>
    <row r="308" spans="6:6">
      <c r="F308" s="2"/>
    </row>
    <row r="309" spans="6:6">
      <c r="F309" s="2"/>
    </row>
    <row r="310" spans="6:6">
      <c r="F310" s="2"/>
    </row>
    <row r="311" spans="6:6">
      <c r="F311" s="2"/>
    </row>
    <row r="312" spans="6:6">
      <c r="F312" s="2"/>
    </row>
    <row r="313" spans="6:6">
      <c r="F313" s="2"/>
    </row>
    <row r="314" spans="6:6">
      <c r="F314" s="2"/>
    </row>
    <row r="315" spans="6:6">
      <c r="F315" s="2"/>
    </row>
    <row r="316" spans="6:6">
      <c r="F316" s="2"/>
    </row>
    <row r="317" spans="6:6">
      <c r="F317" s="2"/>
    </row>
    <row r="318" spans="6:6">
      <c r="F318" s="2"/>
    </row>
    <row r="319" spans="6:6">
      <c r="F319" s="2"/>
    </row>
    <row r="320" spans="6:6">
      <c r="F320" s="2"/>
    </row>
    <row r="321" spans="6:6">
      <c r="F321" s="2"/>
    </row>
    <row r="322" spans="6:6">
      <c r="F322" s="2"/>
    </row>
    <row r="323" spans="6:6">
      <c r="F323" s="2"/>
    </row>
    <row r="324" spans="6:6">
      <c r="F324" s="2"/>
    </row>
    <row r="325" spans="6:6">
      <c r="F325" s="2"/>
    </row>
    <row r="326" spans="6:6">
      <c r="F326" s="2"/>
    </row>
    <row r="327" spans="6:6">
      <c r="F327" s="2"/>
    </row>
    <row r="328" spans="6:6">
      <c r="F328" s="2"/>
    </row>
    <row r="329" spans="6:6">
      <c r="F329" s="2"/>
    </row>
    <row r="330" spans="6:6">
      <c r="F330" s="2"/>
    </row>
    <row r="331" spans="6:6">
      <c r="F331" s="2"/>
    </row>
    <row r="332" spans="6:6">
      <c r="F332" s="2"/>
    </row>
    <row r="333" spans="6:6">
      <c r="F333" s="2"/>
    </row>
    <row r="334" spans="6:6">
      <c r="F334" s="2"/>
    </row>
    <row r="335" spans="6:6">
      <c r="F335" s="2"/>
    </row>
    <row r="336" spans="6:6">
      <c r="F336" s="2"/>
    </row>
    <row r="337" spans="6:6">
      <c r="F337" s="2"/>
    </row>
    <row r="338" spans="6:6">
      <c r="F338" s="2"/>
    </row>
    <row r="339" spans="6:6">
      <c r="F339" s="2"/>
    </row>
    <row r="340" spans="6:6">
      <c r="F340" s="2"/>
    </row>
    <row r="341" spans="6:6">
      <c r="F341" s="2"/>
    </row>
    <row r="342" spans="6:6">
      <c r="F342" s="2"/>
    </row>
    <row r="343" spans="6:6">
      <c r="F343" s="2"/>
    </row>
    <row r="344" spans="6:6">
      <c r="F344" s="2"/>
    </row>
    <row r="345" spans="6:6">
      <c r="F345" s="2"/>
    </row>
    <row r="346" spans="6:6">
      <c r="F346" s="2"/>
    </row>
    <row r="347" spans="6:6">
      <c r="F347" s="2"/>
    </row>
    <row r="348" spans="6:6">
      <c r="F348" s="2"/>
    </row>
    <row r="349" spans="6:6">
      <c r="F349" s="2"/>
    </row>
    <row r="350" spans="6:6">
      <c r="F350" s="2"/>
    </row>
    <row r="351" spans="6:6">
      <c r="F351" s="2"/>
    </row>
    <row r="352" spans="6:6">
      <c r="F352" s="2"/>
    </row>
    <row r="353" spans="6:6">
      <c r="F353" s="2"/>
    </row>
    <row r="354" spans="6:6">
      <c r="F354" s="2"/>
    </row>
    <row r="355" spans="6:6">
      <c r="F355" s="2"/>
    </row>
    <row r="356" spans="6:6">
      <c r="F356" s="2"/>
    </row>
    <row r="357" spans="6:6">
      <c r="F357" s="2"/>
    </row>
    <row r="358" spans="6:6">
      <c r="F358" s="2"/>
    </row>
    <row r="359" spans="6:6">
      <c r="F359" s="2"/>
    </row>
    <row r="360" spans="6:6">
      <c r="F360" s="2"/>
    </row>
    <row r="361" spans="6:6">
      <c r="F361" s="2"/>
    </row>
    <row r="362" spans="6:6">
      <c r="F362" s="2"/>
    </row>
    <row r="363" spans="6:6">
      <c r="F363" s="2"/>
    </row>
    <row r="364" spans="6:6">
      <c r="F364" s="2"/>
    </row>
    <row r="365" spans="6:6">
      <c r="F365" s="2"/>
    </row>
    <row r="366" spans="6:6">
      <c r="F366" s="2"/>
    </row>
    <row r="367" spans="6:6">
      <c r="F367" s="2"/>
    </row>
    <row r="368" spans="6:6">
      <c r="F368" s="2"/>
    </row>
    <row r="369" spans="6:6">
      <c r="F369" s="2"/>
    </row>
    <row r="370" spans="6:6">
      <c r="F370" s="2"/>
    </row>
    <row r="371" spans="6:6">
      <c r="F371" s="2"/>
    </row>
    <row r="372" spans="6:6">
      <c r="F372" s="2"/>
    </row>
    <row r="373" spans="6:6">
      <c r="F373" s="2"/>
    </row>
    <row r="374" spans="6:6">
      <c r="F374" s="2"/>
    </row>
    <row r="375" spans="6:6">
      <c r="F375" s="2"/>
    </row>
    <row r="376" spans="6:6">
      <c r="F376" s="2"/>
    </row>
    <row r="377" spans="6:6">
      <c r="F377" s="2"/>
    </row>
    <row r="378" spans="6:6">
      <c r="F378" s="2"/>
    </row>
    <row r="379" spans="6:6">
      <c r="F379" s="2"/>
    </row>
    <row r="380" spans="6:6">
      <c r="F380" s="2"/>
    </row>
    <row r="381" spans="6:6">
      <c r="F381" s="2"/>
    </row>
    <row r="382" spans="6:6">
      <c r="F382" s="2"/>
    </row>
    <row r="383" spans="6:6">
      <c r="F383" s="2"/>
    </row>
    <row r="384" spans="6:6">
      <c r="F384" s="2"/>
    </row>
    <row r="385" spans="6:6">
      <c r="F385" s="2"/>
    </row>
    <row r="386" spans="6:6">
      <c r="F386" s="2"/>
    </row>
    <row r="387" spans="6:6">
      <c r="F387" s="2"/>
    </row>
    <row r="388" spans="6:6">
      <c r="F388" s="2"/>
    </row>
    <row r="389" spans="6:6">
      <c r="F389" s="2"/>
    </row>
    <row r="390" spans="6:6">
      <c r="F390" s="2"/>
    </row>
    <row r="391" spans="6:6">
      <c r="F391" s="2"/>
    </row>
    <row r="392" spans="6:6">
      <c r="F392" s="2"/>
    </row>
    <row r="393" spans="6:6">
      <c r="F393" s="2"/>
    </row>
    <row r="394" spans="6:6">
      <c r="F394" s="2"/>
    </row>
    <row r="395" spans="6:6">
      <c r="F395" s="2"/>
    </row>
    <row r="396" spans="6:6">
      <c r="F396" s="2"/>
    </row>
    <row r="397" spans="6:6">
      <c r="F397" s="2"/>
    </row>
    <row r="398" spans="6:6">
      <c r="F398" s="2"/>
    </row>
    <row r="399" spans="6:6">
      <c r="F399" s="2"/>
    </row>
    <row r="400" spans="6:6">
      <c r="F400" s="2"/>
    </row>
    <row r="401" spans="6:6">
      <c r="F401" s="2"/>
    </row>
    <row r="402" spans="6:6">
      <c r="F402" s="2"/>
    </row>
    <row r="403" spans="6:6">
      <c r="F403" s="2"/>
    </row>
    <row r="404" spans="6:6">
      <c r="F404" s="2"/>
    </row>
    <row r="405" spans="6:6">
      <c r="F405" s="2"/>
    </row>
    <row r="406" spans="6:6">
      <c r="F406" s="2"/>
    </row>
    <row r="407" spans="6:6">
      <c r="F407" s="2"/>
    </row>
    <row r="408" spans="6:6">
      <c r="F408" s="2"/>
    </row>
    <row r="409" spans="6:6">
      <c r="F409" s="2"/>
    </row>
    <row r="410" spans="6:6">
      <c r="F410" s="2"/>
    </row>
    <row r="411" spans="6:6">
      <c r="F411" s="2"/>
    </row>
    <row r="412" spans="6:6">
      <c r="F412" s="2"/>
    </row>
    <row r="413" spans="6:6">
      <c r="F413" s="2"/>
    </row>
    <row r="414" spans="6:6">
      <c r="F414" s="2"/>
    </row>
    <row r="415" spans="6:6">
      <c r="F415" s="2"/>
    </row>
    <row r="416" spans="6:6">
      <c r="F416" s="2"/>
    </row>
    <row r="417" spans="6:6">
      <c r="F417" s="2"/>
    </row>
    <row r="418" spans="6:6">
      <c r="F418" s="2"/>
    </row>
    <row r="419" spans="6:6">
      <c r="F419" s="2"/>
    </row>
    <row r="420" spans="6:6">
      <c r="F420" s="2"/>
    </row>
    <row r="421" spans="6:6">
      <c r="F421" s="2"/>
    </row>
    <row r="422" spans="6:6">
      <c r="F422" s="2"/>
    </row>
    <row r="423" spans="6:6">
      <c r="F423" s="2"/>
    </row>
    <row r="424" spans="6:6">
      <c r="F424" s="2"/>
    </row>
    <row r="425" spans="6:6">
      <c r="F425" s="2"/>
    </row>
    <row r="426" spans="6:6">
      <c r="F426" s="2"/>
    </row>
    <row r="427" spans="6:6">
      <c r="F427" s="2"/>
    </row>
    <row r="428" spans="6:6">
      <c r="F428" s="2"/>
    </row>
    <row r="429" spans="6:6">
      <c r="F429" s="2"/>
    </row>
    <row r="430" spans="6:6">
      <c r="F430" s="2"/>
    </row>
    <row r="431" spans="6:6">
      <c r="F431" s="2"/>
    </row>
    <row r="432" spans="6:6">
      <c r="F432" s="2"/>
    </row>
    <row r="433" spans="6:6">
      <c r="F433" s="2"/>
    </row>
    <row r="434" spans="6:6">
      <c r="F434" s="2"/>
    </row>
    <row r="435" spans="6:6">
      <c r="F435" s="2"/>
    </row>
    <row r="436" spans="6:6">
      <c r="F436" s="2"/>
    </row>
    <row r="437" spans="6:6">
      <c r="F437" s="2"/>
    </row>
    <row r="438" spans="6:6">
      <c r="F438" s="2"/>
    </row>
    <row r="439" spans="6:6">
      <c r="F439" s="2"/>
    </row>
    <row r="440" spans="6:6">
      <c r="F440" s="2"/>
    </row>
    <row r="441" spans="6:6">
      <c r="F441" s="2"/>
    </row>
    <row r="442" spans="6:6">
      <c r="F442" s="2"/>
    </row>
    <row r="443" spans="6:6">
      <c r="F443" s="2"/>
    </row>
    <row r="444" spans="6:6">
      <c r="F444" s="2"/>
    </row>
    <row r="445" spans="6:6">
      <c r="F445" s="2"/>
    </row>
    <row r="446" spans="6:6">
      <c r="F446" s="2"/>
    </row>
    <row r="447" spans="6:6">
      <c r="F447" s="2"/>
    </row>
    <row r="448" spans="6:6">
      <c r="F448" s="2"/>
    </row>
    <row r="449" spans="6:6">
      <c r="F449" s="2"/>
    </row>
    <row r="450" spans="6:6">
      <c r="F450" s="2"/>
    </row>
    <row r="451" spans="6:6">
      <c r="F451" s="2"/>
    </row>
    <row r="452" spans="6:6">
      <c r="F452" s="2"/>
    </row>
    <row r="453" spans="6:6">
      <c r="F453" s="2"/>
    </row>
    <row r="454" spans="6:6">
      <c r="F454" s="2"/>
    </row>
    <row r="455" spans="6:6">
      <c r="F455" s="2"/>
    </row>
    <row r="456" spans="6:6">
      <c r="F456" s="2"/>
    </row>
    <row r="457" spans="6:6">
      <c r="F457" s="2"/>
    </row>
    <row r="458" spans="6:6">
      <c r="F458" s="2"/>
    </row>
    <row r="459" spans="6:6">
      <c r="F459" s="2"/>
    </row>
    <row r="460" spans="6:6">
      <c r="F460" s="2"/>
    </row>
    <row r="461" spans="6:6">
      <c r="F461" s="2"/>
    </row>
    <row r="462" spans="6:6">
      <c r="F462" s="2"/>
    </row>
    <row r="463" spans="6:6">
      <c r="F463" s="2"/>
    </row>
    <row r="464" spans="6:6">
      <c r="F464" s="2"/>
    </row>
    <row r="465" spans="6:6">
      <c r="F465" s="2"/>
    </row>
    <row r="466" spans="6:6">
      <c r="F466" s="2"/>
    </row>
    <row r="467" spans="6:6">
      <c r="F467" s="2"/>
    </row>
    <row r="468" spans="6:6">
      <c r="F468" s="2"/>
    </row>
    <row r="469" spans="6:6">
      <c r="F469" s="2"/>
    </row>
    <row r="470" spans="6:6">
      <c r="F470" s="2"/>
    </row>
    <row r="471" spans="6:6">
      <c r="F471" s="2"/>
    </row>
    <row r="472" spans="6:6">
      <c r="F472" s="2"/>
    </row>
    <row r="473" spans="6:6">
      <c r="F473" s="2"/>
    </row>
    <row r="474" spans="6:6">
      <c r="F474" s="2"/>
    </row>
    <row r="475" spans="6:6">
      <c r="F475" s="2"/>
    </row>
    <row r="476" spans="6:6">
      <c r="F476" s="2"/>
    </row>
    <row r="477" spans="6:6">
      <c r="F477" s="2"/>
    </row>
    <row r="478" spans="6:6">
      <c r="F478" s="2"/>
    </row>
    <row r="479" spans="6:6">
      <c r="F479" s="2"/>
    </row>
    <row r="480" spans="6:6">
      <c r="F480" s="2"/>
    </row>
    <row r="481" spans="6:6">
      <c r="F481" s="2"/>
    </row>
    <row r="482" spans="6:6">
      <c r="F482" s="2"/>
    </row>
    <row r="483" spans="6:6">
      <c r="F483" s="2"/>
    </row>
    <row r="484" spans="6:6">
      <c r="F484" s="2"/>
    </row>
    <row r="485" spans="6:6">
      <c r="F485" s="2"/>
    </row>
    <row r="486" spans="6:6">
      <c r="F486" s="2"/>
    </row>
    <row r="487" spans="6:6">
      <c r="F487" s="2"/>
    </row>
    <row r="488" spans="6:6">
      <c r="F488" s="2"/>
    </row>
    <row r="489" spans="6:6">
      <c r="F489" s="2"/>
    </row>
    <row r="490" spans="6:6">
      <c r="F490" s="2"/>
    </row>
    <row r="491" spans="6:6">
      <c r="F491" s="2"/>
    </row>
    <row r="492" spans="6:6">
      <c r="F492" s="2"/>
    </row>
    <row r="493" spans="6:6">
      <c r="F493" s="2"/>
    </row>
    <row r="494" spans="6:6">
      <c r="F494" s="2"/>
    </row>
    <row r="495" spans="6:6">
      <c r="F495" s="2"/>
    </row>
    <row r="496" spans="6:6">
      <c r="F496" s="2"/>
    </row>
    <row r="497" spans="6:6">
      <c r="F497" s="2"/>
    </row>
    <row r="498" spans="6:6">
      <c r="F498" s="2"/>
    </row>
    <row r="499" spans="6:6">
      <c r="F499" s="2"/>
    </row>
    <row r="500" spans="6:6">
      <c r="F500" s="2"/>
    </row>
    <row r="501" spans="6:6">
      <c r="F501" s="2"/>
    </row>
    <row r="502" spans="6:6">
      <c r="F502" s="2"/>
    </row>
    <row r="503" spans="6:6">
      <c r="F503" s="2"/>
    </row>
    <row r="504" spans="6:6">
      <c r="F504" s="2"/>
    </row>
    <row r="505" spans="6:6">
      <c r="F505" s="2"/>
    </row>
    <row r="506" spans="6:6">
      <c r="F506" s="2"/>
    </row>
    <row r="507" spans="6:6">
      <c r="F507" s="2"/>
    </row>
    <row r="508" spans="6:6">
      <c r="F508" s="2"/>
    </row>
    <row r="509" spans="6:6">
      <c r="F509" s="2"/>
    </row>
    <row r="510" spans="6:6">
      <c r="F510" s="2"/>
    </row>
    <row r="511" spans="6:6">
      <c r="F511" s="2"/>
    </row>
    <row r="512" spans="6:6">
      <c r="F512" s="2"/>
    </row>
    <row r="513" spans="6:6">
      <c r="F513" s="2"/>
    </row>
    <row r="514" spans="6:6">
      <c r="F514" s="2"/>
    </row>
    <row r="515" spans="6:6">
      <c r="F515" s="2"/>
    </row>
    <row r="516" spans="6:6">
      <c r="F516" s="2"/>
    </row>
    <row r="517" spans="6:6">
      <c r="F517" s="2"/>
    </row>
    <row r="518" spans="6:6">
      <c r="F518" s="2"/>
    </row>
    <row r="519" spans="6:6">
      <c r="F519" s="2"/>
    </row>
    <row r="520" spans="6:6">
      <c r="F520" s="2"/>
    </row>
    <row r="521" spans="6:6">
      <c r="F521" s="2"/>
    </row>
    <row r="522" spans="6:6">
      <c r="F522" s="2"/>
    </row>
    <row r="523" spans="6:6">
      <c r="F523" s="2"/>
    </row>
    <row r="524" spans="6:6">
      <c r="F524" s="2"/>
    </row>
    <row r="525" spans="6:6">
      <c r="F525" s="2"/>
    </row>
    <row r="526" spans="6:6">
      <c r="F526" s="2"/>
    </row>
    <row r="527" spans="6:6">
      <c r="F527" s="2"/>
    </row>
    <row r="528" spans="6:6">
      <c r="F528" s="2"/>
    </row>
    <row r="529" spans="6:6">
      <c r="F529" s="2"/>
    </row>
    <row r="530" spans="6:6">
      <c r="F530" s="2"/>
    </row>
    <row r="531" spans="6:6">
      <c r="F531" s="2"/>
    </row>
    <row r="532" spans="6:6">
      <c r="F532" s="2"/>
    </row>
    <row r="533" spans="6:6">
      <c r="F533" s="2"/>
    </row>
    <row r="534" spans="6:6">
      <c r="F534" s="2"/>
    </row>
    <row r="535" spans="6:6">
      <c r="F535" s="2"/>
    </row>
    <row r="536" spans="6:6">
      <c r="F536" s="2"/>
    </row>
    <row r="537" spans="6:6">
      <c r="F537" s="2"/>
    </row>
    <row r="538" spans="6:6">
      <c r="F538" s="2"/>
    </row>
    <row r="539" spans="6:6">
      <c r="F539" s="2"/>
    </row>
    <row r="540" spans="6:6">
      <c r="F540" s="2"/>
    </row>
    <row r="541" spans="6:6">
      <c r="F541" s="2"/>
    </row>
    <row r="542" spans="6:6">
      <c r="F542" s="2"/>
    </row>
    <row r="543" spans="6:6">
      <c r="F543" s="2"/>
    </row>
    <row r="544" spans="6:6">
      <c r="F544" s="2"/>
    </row>
    <row r="545" spans="6:6">
      <c r="F545" s="2"/>
    </row>
    <row r="546" spans="6:6">
      <c r="F546" s="2"/>
    </row>
    <row r="547" spans="6:6">
      <c r="F547" s="2"/>
    </row>
    <row r="548" spans="6:6">
      <c r="F548" s="2"/>
    </row>
    <row r="549" spans="6:6">
      <c r="F549" s="2"/>
    </row>
    <row r="550" spans="6:6">
      <c r="F550" s="2"/>
    </row>
    <row r="551" spans="6:6">
      <c r="F551" s="2"/>
    </row>
    <row r="552" spans="6:6">
      <c r="F552" s="2"/>
    </row>
    <row r="553" spans="6:6">
      <c r="F553" s="2"/>
    </row>
    <row r="554" spans="6:6">
      <c r="F554" s="2"/>
    </row>
    <row r="555" spans="6:6">
      <c r="F555" s="2"/>
    </row>
    <row r="556" spans="6:6">
      <c r="F556" s="2"/>
    </row>
    <row r="557" spans="6:6">
      <c r="F557" s="2"/>
    </row>
    <row r="558" spans="6:6">
      <c r="F558" s="2"/>
    </row>
    <row r="559" spans="6:6">
      <c r="F559" s="2"/>
    </row>
    <row r="560" spans="6:6">
      <c r="F560" s="2"/>
    </row>
    <row r="561" spans="6:6">
      <c r="F561" s="2"/>
    </row>
    <row r="562" spans="6:6">
      <c r="F562" s="2"/>
    </row>
    <row r="563" spans="6:6">
      <c r="F563" s="2"/>
    </row>
    <row r="564" spans="6:6">
      <c r="F564" s="2"/>
    </row>
    <row r="565" spans="6:6">
      <c r="F565" s="2"/>
    </row>
    <row r="566" spans="6:6">
      <c r="F566" s="2"/>
    </row>
    <row r="567" spans="6:6">
      <c r="F567" s="2"/>
    </row>
    <row r="568" spans="6:6">
      <c r="F568" s="2"/>
    </row>
    <row r="569" spans="6:6">
      <c r="F569" s="2"/>
    </row>
    <row r="570" spans="6:6">
      <c r="F570" s="2"/>
    </row>
    <row r="571" spans="6:6">
      <c r="F571" s="2"/>
    </row>
    <row r="572" spans="6:6">
      <c r="F572" s="2"/>
    </row>
    <row r="573" spans="6:6">
      <c r="F573" s="2"/>
    </row>
    <row r="574" spans="6:6">
      <c r="F574" s="2"/>
    </row>
    <row r="575" spans="6:6">
      <c r="F575" s="2"/>
    </row>
    <row r="576" spans="6:6">
      <c r="F576" s="2"/>
    </row>
    <row r="577" spans="6:6">
      <c r="F577" s="2"/>
    </row>
    <row r="578" spans="6:6">
      <c r="F578" s="2"/>
    </row>
    <row r="579" spans="6:6">
      <c r="F579" s="2"/>
    </row>
    <row r="580" spans="6:6">
      <c r="F580" s="2"/>
    </row>
    <row r="581" spans="6:6">
      <c r="F581" s="2"/>
    </row>
    <row r="582" spans="6:6">
      <c r="F582" s="2"/>
    </row>
    <row r="583" spans="6:6">
      <c r="F583" s="2"/>
    </row>
    <row r="584" spans="6:6">
      <c r="F584" s="2"/>
    </row>
    <row r="585" spans="6:6">
      <c r="F585" s="2"/>
    </row>
    <row r="586" spans="6:6">
      <c r="F586" s="2"/>
    </row>
  </sheetData>
  <sheetProtection algorithmName="SHA-512" hashValue="7UtbijXwTacnnXR1IYhADOORIwB2WYQA+S/yH1tcgghLp+QkB8bY0hfOGlC8L2AmuTIBw7k5P3Ytap8Hbvutkw==" saltValue="keg0o+fdJAreXnLrvLIq8A==" spinCount="100000" sheet="1" objects="1" scenarios="1" selectLockedCells="1"/>
  <mergeCells count="36">
    <mergeCell ref="C90:F90"/>
    <mergeCell ref="O5:O6"/>
    <mergeCell ref="P5:P6"/>
    <mergeCell ref="Q5:Q6"/>
    <mergeCell ref="C24:F24"/>
    <mergeCell ref="C48:F48"/>
    <mergeCell ref="C59:F59"/>
    <mergeCell ref="C66:F66"/>
    <mergeCell ref="P28:P33"/>
    <mergeCell ref="O28:O33"/>
    <mergeCell ref="A5:A6"/>
    <mergeCell ref="A28:A33"/>
    <mergeCell ref="F28:F33"/>
    <mergeCell ref="A1:C4"/>
    <mergeCell ref="U5:U6"/>
    <mergeCell ref="C28:C33"/>
    <mergeCell ref="J5:M5"/>
    <mergeCell ref="F5:F6"/>
    <mergeCell ref="C5:C6"/>
    <mergeCell ref="D5:D6"/>
    <mergeCell ref="E5:E6"/>
    <mergeCell ref="J28:J33"/>
    <mergeCell ref="K28:K33"/>
    <mergeCell ref="L28:L33"/>
    <mergeCell ref="M28:M33"/>
    <mergeCell ref="G5:G6"/>
    <mergeCell ref="D1:L1"/>
    <mergeCell ref="R1:T1"/>
    <mergeCell ref="H28:H33"/>
    <mergeCell ref="D28:D33"/>
    <mergeCell ref="R28:R33"/>
    <mergeCell ref="S28:S33"/>
    <mergeCell ref="T28:T33"/>
    <mergeCell ref="R5:R6"/>
    <mergeCell ref="D3:K3"/>
    <mergeCell ref="S5:S6"/>
  </mergeCells>
  <dataValidations count="5">
    <dataValidation type="decimal" allowBlank="1" showInputMessage="1" showErrorMessage="1" error="La valeur saisie ne peut être comprise qu'entre 0 et 3 pour cette question !" sqref="F15 F12 F17 F19 F21 F28:F33 F45 F43 F41 F39 F37 F35 F50 F76 F56 F61 F63 F68 F70 F72 F74 F52:F54" xr:uid="{CC32703D-C7A7-478C-992E-A0080C930BD6}">
      <formula1>0</formula1>
      <formula2>3</formula2>
    </dataValidation>
    <dataValidation type="decimal" allowBlank="1" showInputMessage="1" showErrorMessage="1" error="La valeur saisie ne peut être comprise qu'entre 0 et 2 pour cette question !" sqref="F26 F82 F80 F78" xr:uid="{3853E452-E907-4553-AB6C-B54A4B37C73A}">
      <formula1>0</formula1>
      <formula2>2</formula2>
    </dataValidation>
    <dataValidation allowBlank="1" showInputMessage="1" showErrorMessage="1" error="La valeur saisie ne peut être comprise qu'entre 0 et 1 pour cette question !" sqref="F84 F86 F88" xr:uid="{AA814983-BE15-4654-97B3-BB274D16BC0C}"/>
    <dataValidation type="decimal" errorStyle="warning" allowBlank="1" showInputMessage="1" showErrorMessage="1" error="La valeur saisie ne peut être comprise qu'entre 0 et 2 pour cette question !" sqref="F110 F108 F101" xr:uid="{BB9ECE8C-9377-47F0-8731-C8DB01740FF0}">
      <formula1>0</formula1>
      <formula2>2</formula2>
    </dataValidation>
    <dataValidation type="decimal" errorStyle="warning" allowBlank="1" showInputMessage="1" showErrorMessage="1" error="La valeur saisie ne peut être comprise qu'entre 0 et 3 pour cette question !" sqref="F103 F99 F94 F92" xr:uid="{C33BF8B8-882D-450B-89F3-30E4241140C6}">
      <formula1>0</formula1>
      <formula2>3</formula2>
    </dataValidation>
  </dataValidations>
  <pageMargins left="3.937007874015748E-2" right="3.937007874015748E-2" top="0" bottom="0" header="0.11811023622047245" footer="0.11811023622047245"/>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ECHELLE D'EVALUATION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Critères échelle de transformation durable</dc:title>
  <dc:subject/>
  <dc:creator>Cepheid Consulting</dc:creator>
  <cp:keywords/>
  <dc:description/>
  <cp:lastModifiedBy>Camille BUEWAERT</cp:lastModifiedBy>
  <cp:revision/>
  <cp:lastPrinted>2021-09-08T07:09:37Z</cp:lastPrinted>
  <dcterms:created xsi:type="dcterms:W3CDTF">2020-11-25T13:46:58Z</dcterms:created>
  <dcterms:modified xsi:type="dcterms:W3CDTF">2021-11-15T13:16:25Z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2021-04-10T10:29:42Z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5ebbbec8-d0d0-41ac-804b-6b03c04c4490</vt:lpwstr>
  </property>
  <property fmtid="{D5CDD505-2E9C-101B-9397-08002B2CF9AE}" pid="8" name="MSIP_Label_1387ec98-8aff-418c-9455-dc857e1ea7dc_ContentBits">
    <vt:lpwstr>2</vt:lpwstr>
  </property>
</Properties>
</file>