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pariseuroplace.sharepoint.com/sites/F4T/Documents partages/6_GROUPES DE TRAVAIL-PUBLICATIONS/2_Groupe de Place_IMPACT/@@ TF IMPACT/@ GT IMPACT/@ GT 2/@@ GT2 PHASE 2/@ LIVRABLES/"/>
    </mc:Choice>
  </mc:AlternateContent>
  <xr:revisionPtr revIDLastSave="1" documentId="8_{14B74237-BFE0-4C09-9126-0CD1993C0368}" xr6:coauthVersionLast="47" xr6:coauthVersionMax="47" xr10:uidLastSave="{444BE505-04F3-4B3F-A01D-4B002E2FA3D5}"/>
  <bookViews>
    <workbookView xWindow="-28920" yWindow="-120" windowWidth="29040" windowHeight="15840" xr2:uid="{2E2D5F2E-1056-40D4-8CB6-2F8F09511D3D}"/>
  </bookViews>
  <sheets>
    <sheet name="Grille 2022" sheetId="3" r:id="rId1"/>
    <sheet name="Plages de résultats" sheetId="4" state="hidden" r:id="rId2"/>
  </sheets>
  <definedNames>
    <definedName name="_xlnm.Print_Titles" localSheetId="0">'Grille 2022'!$5:$7</definedName>
    <definedName name="_xlnm.Print_Area" localSheetId="0">'Grille 2022'!$A$1:$N$127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1" i="3" l="1"/>
  <c r="K9" i="3"/>
  <c r="K8" i="3" s="1"/>
  <c r="K38" i="3"/>
  <c r="K97" i="3"/>
  <c r="J54" i="3"/>
  <c r="K54" i="3" s="1"/>
  <c r="K19" i="3"/>
  <c r="K107" i="3"/>
  <c r="K103" i="3"/>
  <c r="K101" i="3"/>
  <c r="K99" i="3"/>
  <c r="K95" i="3"/>
  <c r="K91" i="3"/>
  <c r="K89" i="3"/>
  <c r="K87" i="3"/>
  <c r="K85" i="3"/>
  <c r="K83" i="3"/>
  <c r="K81" i="3"/>
  <c r="K77" i="3"/>
  <c r="K79" i="3"/>
  <c r="K52" i="3"/>
  <c r="K48" i="3"/>
  <c r="K46" i="3"/>
  <c r="K44" i="3"/>
  <c r="K42" i="3"/>
  <c r="K40" i="3"/>
  <c r="K31" i="3"/>
  <c r="K29" i="3"/>
  <c r="K11" i="3"/>
  <c r="L107" i="3"/>
  <c r="L109" i="3"/>
  <c r="L79" i="3"/>
  <c r="L77" i="3"/>
  <c r="L52" i="3"/>
  <c r="L50" i="3" s="1"/>
  <c r="L97" i="3"/>
  <c r="K72" i="3"/>
  <c r="K93" i="3" l="1"/>
  <c r="K75" i="3"/>
  <c r="K27" i="3"/>
  <c r="L75" i="3"/>
  <c r="K15" i="3"/>
  <c r="K113" i="3" l="1"/>
  <c r="L117" i="3"/>
  <c r="L115" i="3" s="1"/>
  <c r="L103" i="3"/>
  <c r="L99" i="3"/>
  <c r="L95" i="3"/>
  <c r="K70" i="3"/>
  <c r="K68" i="3"/>
  <c r="L9" i="3"/>
  <c r="K117" i="3"/>
  <c r="K115" i="3" s="1"/>
  <c r="K126" i="3" s="1"/>
  <c r="K111" i="3"/>
  <c r="K109" i="3"/>
  <c r="L44" i="3"/>
  <c r="L27" i="3" s="1"/>
  <c r="K23" i="3"/>
  <c r="K17" i="3"/>
  <c r="K13" i="3"/>
  <c r="K50" i="3" l="1"/>
  <c r="L105" i="3"/>
  <c r="L8" i="3"/>
  <c r="L93" i="3"/>
  <c r="L74" i="3" s="1"/>
  <c r="K122" i="3" l="1"/>
  <c r="L119" i="3"/>
  <c r="K105" i="3"/>
  <c r="K123" i="3"/>
  <c r="K125" i="3" l="1"/>
  <c r="K74" i="3"/>
  <c r="K124" i="3" s="1"/>
  <c r="K119" i="3" l="1"/>
  <c r="K127" i="3" s="1"/>
</calcChain>
</file>

<file path=xl/sharedStrings.xml><?xml version="1.0" encoding="utf-8"?>
<sst xmlns="http://schemas.openxmlformats.org/spreadsheetml/2006/main" count="217" uniqueCount="208">
  <si>
    <t>A) THEORIE DU CHANGEMENT</t>
  </si>
  <si>
    <t>B) MISE EN ŒUVRE OPERATIONNELLE</t>
  </si>
  <si>
    <t>C) SUIVI DES RÉSULTATS</t>
  </si>
  <si>
    <t>E) BONUS</t>
  </si>
  <si>
    <t>SYNTHESE</t>
  </si>
  <si>
    <t>Position sur l'échelle</t>
  </si>
  <si>
    <t>DEGRÉ DE CONFORMITÉ À L'EXIGENCE</t>
  </si>
  <si>
    <t>Commentaires</t>
  </si>
  <si>
    <t>RÉSULTAT (%) - A</t>
  </si>
  <si>
    <t>TOTAL RÉSULTAT (A1)</t>
  </si>
  <si>
    <t>Les objectifs de transformation durable poursuivis par le fonds ne sont pas décrits</t>
  </si>
  <si>
    <t>-</t>
  </si>
  <si>
    <t>TOTAL RÉSULTAT (A2)</t>
  </si>
  <si>
    <t>Pas d'action</t>
  </si>
  <si>
    <t>Aucune chaine causale n'est présentée, la contribution du fonds aux objectifs n'est pas explicitée</t>
  </si>
  <si>
    <t>Les facteurs externes dont dépend le succès de la théorie du changement du fonds ne sont pas décrits</t>
  </si>
  <si>
    <t>Les facteurs externes dont dépend le succès de la théorie du changement du fonds sont évoqués, sans détail</t>
  </si>
  <si>
    <t>Les facteurs externes dont dépend le succès de la théorie du changement du fonds sont détaillés pour chaque action de contribution mise en place</t>
  </si>
  <si>
    <t>Un plan d'action n'a pas été élaboré pour gérer la dépendance</t>
  </si>
  <si>
    <t>RÉSULTAT (%) - B</t>
  </si>
  <si>
    <t>RÉSULTAT (%) - C</t>
  </si>
  <si>
    <t>TOTAL RÉSULTAT (C1)</t>
  </si>
  <si>
    <t>Non</t>
  </si>
  <si>
    <t>Aucun processus d'amélioration continue n'est mis en place</t>
  </si>
  <si>
    <t>TOTAL RÉSULTAT (C2)</t>
  </si>
  <si>
    <t>Les résultats ou objectifs ne sont décrits dans aucun document permettant de répondre à la question, ou de manière trop peu granulaire, ou encore ne sont pas du tout alignés avec ce qui avait été planifié</t>
  </si>
  <si>
    <t xml:space="preserve">Un rationnel convaincant est produit pour justifier l'additionnalité du fonds dans l'atteinte d'au moins une partie des résultats. </t>
  </si>
  <si>
    <t>RÉSULTAT (%) - D</t>
  </si>
  <si>
    <t>Le potentiel de contribution du fonds tel que communiqué aux épargnants et investisseurs est en adéquation avec ce que révèle la présente analyse. La communication peut être qualifiée d'appropriée.</t>
  </si>
  <si>
    <t>RÉSULTAT FINAL (%)</t>
  </si>
  <si>
    <t>Section A</t>
  </si>
  <si>
    <t>Section B</t>
  </si>
  <si>
    <t>Section C</t>
  </si>
  <si>
    <t xml:space="preserve">Section D </t>
  </si>
  <si>
    <t>Section E</t>
  </si>
  <si>
    <t>Score final</t>
  </si>
  <si>
    <t>19. Un suivi des évolutions des performances extra-financières des émetteurs durant la période de détention par le fonds est-il réalisé ?</t>
  </si>
  <si>
    <t>D) COMMUNICATION ET CREDIBILITE</t>
  </si>
  <si>
    <t>Non, les documents supports n'évoquent pas d'objectifs de transformation durable ou les mentionnent avec une certaine ambiguité</t>
  </si>
  <si>
    <t>Oui, les documents supports stipulent clairement que les investissements dans le fonds visent à contribuer à un ou plusieurs objectifs de transformation durable</t>
  </si>
  <si>
    <t>Les actions pour atteindre les objectifs fixés ne sont pas décrites</t>
  </si>
  <si>
    <t>Au moins 1 action planifiée de signalement (actions 5 et 6)</t>
  </si>
  <si>
    <t>Au moins une action planifiée, hors signalement (actions 1 à 4)</t>
  </si>
  <si>
    <t>Plus d'une action planifiée, hors signalement (actions 1 à 4)</t>
  </si>
  <si>
    <t>Non, le fonds n'utilise aucun autre mécanisme d'impact</t>
  </si>
  <si>
    <t>Oui, le fonds utilise un ou plusieurs autres mécanismes d'impact mais pour l'instant il n'existe pas de preuve empirique de leur efficacité</t>
  </si>
  <si>
    <t>Oui, le fonds utilise un ou plusieurs autres mécanismes d'impact et il existe des preuves empiriques de leur efficacité</t>
  </si>
  <si>
    <t>Non, le fonds présente les actions déployées dans ses documents supports sans suggérer qu'elles lui permettront d'avoir un effet additionnel</t>
  </si>
  <si>
    <t>Non, le fonds ne fournit pas de financements à des conditions préférentielles</t>
  </si>
  <si>
    <t>Non, en majorité le fonds finance des agents économiques qui ont un accès facile aux financements (ex: états, grandes entreprises)</t>
  </si>
  <si>
    <t>Oui, en majorité le fonds finance des agents économiques qui ont un accès modéré aux financements (ex: entreprises de taille intermédiaire, petites collectivités locales)</t>
  </si>
  <si>
    <t>Oui, en majorité le fonds finance des agents économiques qui ont un accès difficile aux financements (ex: entreprises de petite taille)</t>
  </si>
  <si>
    <t>Non, le fonds n’apporte aucun soutien autre que financier aux entités dans lesquels il investit qui serait susceptible d’améliorer leur impact</t>
  </si>
  <si>
    <t xml:space="preserve">Non, les communications du fonds ne témoignent pas d’un attachement à contribuer positivement à la transition durable </t>
  </si>
  <si>
    <t>Oui, les communications du fonds témoignent systématiquement d’un attachement à contribuer positivement à la transition durable</t>
  </si>
  <si>
    <t>Le fonds ne gère pas les externalités négatives des émetteurs au-delà des objectifs de transformation durable visés</t>
  </si>
  <si>
    <t>L'additionnalité du fonds dans l'atteinte des résultats et impacts observés n'est pas analysée</t>
  </si>
  <si>
    <t>Le potentiel de contribution du fonds tel que communiqué aux épargnants et investisseurs peut être perçu comme trop ambitieux par rapport à ce que révèle la présente analyse. La communication peut être qualifiée de mensongère ou de trompeuse.</t>
  </si>
  <si>
    <t>Non, le fonds n'intègre pas de mécanisme de partage des revenus ou des frais de gestion au profit d'associations</t>
  </si>
  <si>
    <t>Oui, le fonds intègre un mécanisme de partage des revenus ou des frais de gestion au profit d'associations équivalent à moins de 0,5% des encours en année "normale"</t>
  </si>
  <si>
    <t>Oui, le fonds intègre un mécanisme de partage des revenus ou des frais de gestion au profit d'associations équivalent à entre 0,5% et 1% des encours en année "normale"</t>
  </si>
  <si>
    <t>Oui, le fonds intègre un mécanisme de partage des revenus ou des frais de gestion au profit d'associations équivalent àplus de 1% des encours en année "normale"</t>
  </si>
  <si>
    <t>Un suivi granulaire est réalisé, avec une analyse des externalités négatives au niveau de chaque émetteur financé, avec des objectifs clairement identifiés pour chacun</t>
  </si>
  <si>
    <t>Les actions pour atteindre les objectifs fixés sont décrites de manière rapide</t>
  </si>
  <si>
    <t>Les actions pour atteindre les objectifs fixés sont décrites de manière détaillée</t>
  </si>
  <si>
    <t>La société de gestion n'a pas mis en place de politique RSE ou la politique RSE de la société de gestion n'est pas cohérente avec les objectifs de transformation durable du fonds</t>
  </si>
  <si>
    <t>Pondération de la question</t>
  </si>
  <si>
    <t>Note obtenue</t>
  </si>
  <si>
    <t>Note pondérée</t>
  </si>
  <si>
    <t>Note pondérée maximale</t>
  </si>
  <si>
    <t>Total (Maximum = 100)</t>
  </si>
  <si>
    <t>Une ou plusieurs actions sont évoquées mais ne font pas l'objet d'un plan d'action systématique avec des étapes déterminées et un échéancier de suivi</t>
  </si>
  <si>
    <t>Un plan d'action systématique a été mis en place avec des étapes déterminées et un échéancier de suivi</t>
  </si>
  <si>
    <t>Une chaine causale simplifiée est présentée à l'échelle du fonds</t>
  </si>
  <si>
    <t>Plusieurs chaines causales détaillées sont présentées, avec une granularité poussée (par objectif, par stratégie ou par entreprise)</t>
  </si>
  <si>
    <t>Les objectifs de transformation durable poursuivis par le fonds sont décrits en lien avec des cibles précises issues des cadres de référence  (par exemple les 164 cibles des 17 ODD)</t>
  </si>
  <si>
    <t>Non, l'objectif général n'est pas décliné en objectifs spécifiques au niveau des émetteurs</t>
  </si>
  <si>
    <t>Oui, l'objectif général est décliné en objectifs spécifiques au niveau des émetteurs</t>
  </si>
  <si>
    <t>Les objectifs de transformation durable poursuivis par le fonds sont décrits de manière générale, s'inscrivant dans les grandes tendances sociales ou environnementales</t>
  </si>
  <si>
    <t>3. Le fonds dérive-t-il des objectifs spécifiques pour chacun des émetteurs investis en lien avec ses objectif généraux de transformation durable ?</t>
  </si>
  <si>
    <t>Oui, pour plus de 50% des actifs sous gestion</t>
  </si>
  <si>
    <t xml:space="preserve">Un processus d'amélioration continue est en place, avec des points d'étape et des mesures correctives spécifiés </t>
  </si>
  <si>
    <t>Un processus d'amélioration continue est évoqué mais sans donner de détails</t>
  </si>
  <si>
    <t>Entre 50% et 70% des actifs sous gestion sont investis dans des émetteurs qui répondent exactement aux objectifs et à la stratégie poursuivis par le fonds</t>
  </si>
  <si>
    <t>Théorie du changement (Max = 30)</t>
  </si>
  <si>
    <t>Suivi des résultats (Max = 30)</t>
  </si>
  <si>
    <t>Communication et crédibilité (Max = 10)</t>
  </si>
  <si>
    <t>Bonus (Max = 3)</t>
  </si>
  <si>
    <t>Les résultats ou objectifs spécifiques ne sont décrits dans aucun document permettant de répondre à la question, ou de manière trop peu granulaire, ou encore ne sont pas du tout alignés avec ce qui avait été planifié</t>
  </si>
  <si>
    <t>L'additionnalité du fonds dans l'atteinte des résultats et impacts observés est rationalisée de manière plausible, mais non analysée via des méthodes scientifiques ou quasi-scientifiques</t>
  </si>
  <si>
    <t>Oui, l'objectif général est décliné en objectifs spécifiques au niveau des émetteurs, les objectifs étant alignés avec un scénario de référence quand celui-ci existe</t>
  </si>
  <si>
    <t>Oui, en majorité le fonds finance des agents économiques qui ont un accès particulièrement difficile aux financements (micro-entreprises, ménages, acteurs de l’ESS, entreprises sociales à marché de niche)</t>
  </si>
  <si>
    <t>Un faisceau de preuve permet de conclure avec confiance que le fonds a bien eu un effet additionnel positif pour plus de 50% des actifs sous gestion</t>
  </si>
  <si>
    <t>Des méthodes scientifiques permettent de conclure avec confiance que le fonds a bien eu un effet additionnel positif pour plus de 50% des actifs sous gestion</t>
  </si>
  <si>
    <t>L'additionnalité du fonds dans l'atteinte des résultats et impacts observés est analysée en rassemblant un faisceau de preuves et en questionnant les possibles effets indirects</t>
  </si>
  <si>
    <t>Les besoins auxquels répondent les objectifs de transformation durable poursuivis par le fonds sont déjà bien couverts par d'autres fonds concurrents (utilisant une stratégie similaire ou différente)</t>
  </si>
  <si>
    <t>Les besoins auxquels répondent les objectifs de transformation durable poursuivis par le fonds ne sont que partiellement couverts par d'autres fonds concurrents (utilisant une stratégie similaire ou différente) - il y a un réel besoin d'augmenter le volume de solutions offertes</t>
  </si>
  <si>
    <t>Les besoins auxquels répondent les objectifs de transformation durable poursuivis par le fonds sont peu ou mal couverts par d'autres fonds concurrents (utilisant une stratégie similaire ou différente) - il y a un besoin crucial d'augmenter le volume de solutions offertes</t>
  </si>
  <si>
    <t>Les actions pour détecter et éviter la survenance d'externalités négatives ne sont pas décrites.</t>
  </si>
  <si>
    <t>Les actions pour détecter et éviter la survenance d'externalités négatives sont décrites de manière rapide</t>
  </si>
  <si>
    <t>Les actions pour détecter et éviter la survenance d'externalités négatives sont décrites de manière détaillée</t>
  </si>
  <si>
    <t>Non, le fonds n'évoque pas la notion d'impact dans ses documents supports (i.e., juridiques et commerciaux)</t>
  </si>
  <si>
    <t>L'additionnalité du fonds dans l'atteinte des résultats et impacts observés est analysée via des méthodes d'analyse scientifique ou quasi-scientifique (ex: doubles différences, appariement, régressions linéaires, essais controllés randomisés).</t>
  </si>
  <si>
    <t>Oui, pour plus de 70% des actifs sous gestion</t>
  </si>
  <si>
    <t>Oui, pour plus de 90% des actifs sous gestion</t>
  </si>
  <si>
    <t>Moins de 50% des actifs sous gestion sont investis dans des émetteurs qui répondent exactement aux objectifs et à la stratégie poursuivis par le fonds</t>
  </si>
  <si>
    <t>Entre 70% et 90% des actifs sous gestion sont investis dans des émetteurs qui répondent exactement aux objectifs et à la stratégie poursuivis par le fonds</t>
  </si>
  <si>
    <t>Plus de 90% des actifs sous gestion sont investis dans des émetteurs qui répondent exactement aux objectifs et à la stratégie poursuivis par le fonds</t>
  </si>
  <si>
    <t>Non ou, dans le cas contraire, pour moins de 50% des actifs sous gestion</t>
  </si>
  <si>
    <t>Oui,  dans ses documents supports le fonds justifie les actions déployées par leur potentiel à générer de l'additionnalité</t>
  </si>
  <si>
    <t>Oui, et cette solution est susceptible de mieux répondre aux préférences de certains émetteurs ou de certains investisseurs.</t>
  </si>
  <si>
    <t>Oui, et cette solution est susceptible de mieux répondre aux préférences de certains émetteurs ou de certains investisseurs. Elle a en outre le potentiel d'être largement dupliquée et de constituer un nouveau type de stratégie.</t>
  </si>
  <si>
    <t>Oui</t>
  </si>
  <si>
    <t>Oui. Une procédure de suivi des éventuels effets indirects sur les concurrents est prise en compte dans l'analyse des résultats atteints.</t>
  </si>
  <si>
    <t>Non car aucune analyse des impacts indirects na été effectuée</t>
  </si>
  <si>
    <t xml:space="preserve">10. Comment les chaines causales attendues entre actions et impacts sont-elles décrites ? </t>
  </si>
  <si>
    <t xml:space="preserve">11. Comment sont décrits les facteurs externes dont dépend le succès de la théorie du changement ? </t>
  </si>
  <si>
    <t xml:space="preserve">12. Y a-t-il un plan d'action mis en place pour gérer et/ou corriger ce lien de dépendance aux facteurs externes ? </t>
  </si>
  <si>
    <t>13. Comment les actions déployées pour détecter et éviter la survenance d'externalités négatives sont-elles décrites ?</t>
  </si>
  <si>
    <t>14. Avec quelle systématicité les émetteurs choisis répondent-ils aux objectifs et à la stratégie poursuivis par le fonds?</t>
  </si>
  <si>
    <t>15.1 Le fonds fournit-il du capital aux agents économiques à des conditions favorables par rapport à celles prévalant sur le marché ?</t>
  </si>
  <si>
    <t>15.2 Le fonds finance-t-il des agents économiques ayant des difficultés à trouver des moyens de financement ?</t>
  </si>
  <si>
    <t>16. Avec quelle intensité, le fonds s'implique-t-il pour corriger les externalités négatives des émetteurs ?</t>
  </si>
  <si>
    <t xml:space="preserve">21. Comment l'additionnalité du fonds dans l'atteinte des objectifs est-elle analysée ? </t>
  </si>
  <si>
    <t xml:space="preserve">22. Un processus d'amélioration continue des stratégies déployées et des actions réalisées est-il mis en place ? </t>
  </si>
  <si>
    <t xml:space="preserve">23. Comment le suivi des externalités négatives des émetteurs est-il réalisé ? </t>
  </si>
  <si>
    <t>Oui, le fonds apporte aux émetteurs (représentant plus de 50% des actifs sous gestion) un soutien non-financier aux entités lesquels il investit susceptible d’améliorer leur impact</t>
  </si>
  <si>
    <t>Oui, le fonds apporte aux émetteurs (représentant plus de 70% des actifs sous gestion) un soutien non-financier aux entités lesquels il investit susceptible d’améliorer leur impact</t>
  </si>
  <si>
    <t>Oui, le fonds applique une politique d’allocation de capital singulière en lien avec ses objectifs de transformation durable qui est coordonnée ou identique avec celle d'autres acteurs et en cela est susceptible d'avoir un impact significatif sur les prix des actifs financiers</t>
  </si>
  <si>
    <t>Oui, en moyenne le fonds fournit des financements à des conditions marginalement plus favorables que le marché (écart &gt; 10% de la rémunération normale) pour des émetteurs ou des projets de même niveau de risque</t>
  </si>
  <si>
    <t>Oui, le fonds fournit des financements à des conditions significativement plus favorables que le marché (écart &gt; 20% de la rémunération normale) pour des émetteurs ou des projets de même niveau de risque</t>
  </si>
  <si>
    <t>Oui, le fonds fournit des financements à des conditions très significativement plus favorables que le marché (écart &gt; 30% de la rémunération normale) pour des émetteurs ou des projets de même niveau de risque</t>
  </si>
  <si>
    <t>Oui, le fonds applique une politique d’allocation de capital singulière en lien avec ses objectifs de transformation durable qui pourrait, si elle était répliquée par d'autres intervenants, avoir un impact significatif sur les prix des actifs financiers</t>
  </si>
  <si>
    <t xml:space="preserve">Non, le fonds n’applique pas de politique d’allocation de capital singulière en lien avec des objectifs de transformation durable </t>
  </si>
  <si>
    <t>Oui, le fonds applique une politique d’allocation de capital singulière en lien avec ses objectifs de transformation durable qui est coordonnée ou identique avec celle d'autres acteurs dans des proportions telles que la probabilité d'avoir un effet significatif sur les prix des actifs financiers, et de faire changer le comportement des émetteurs est assez élevée</t>
  </si>
  <si>
    <t>Non, le fonds n’a pas de politique d’engagement actionnarial active en relation avec ses objectifs de transformation durable</t>
  </si>
  <si>
    <t>Oui, les communications du fonds témoignent systématiquement d’un attachement à contribuer positivement à la transition durable et le fonds recourt régulièrement à des campagnes médiatiques ciblées pour influencer le comportement des émetteurs investis en lien avec les objectifs de transformation durable fixés</t>
  </si>
  <si>
    <t>Oui, le fonds a une politique d’engagement actionnarial active, dialogue avec les entreprises dans lesquelles il investit, vote aux assemblées générales en faveur des résolutions relatives aux objectifs de transformation durable visés</t>
  </si>
  <si>
    <t>Niveau 1 + le fonds fixe aux émetteurs des objectifs datés susceptibles de remettre en cause ses investissements ou son soutien au management dans les instances de gouvernance</t>
  </si>
  <si>
    <t>Niveau 2 + le fonds participe à et organise des actions d’engagement actionnarial coordonnées avec d'autres investisseurs en relation avec les objectifs visés, propose des résolutions au sein des instances de gouvernance et/ou mène des campagnes visant les émetteurs dans les médias</t>
  </si>
  <si>
    <t xml:space="preserve">Il n'y a pas de vérification des conséquences des actions des émetteurs, que ce soit au niveau des réalisations ou des résultats </t>
  </si>
  <si>
    <t>Le gérant a à sa disposition des sources d'information externes sur l'impact des émetteurs</t>
  </si>
  <si>
    <t>20. Un suivi des évolutions relatives (à des objectifs spécifiques fixés ex ante par le fonds) des performances extra-financières des émetteurs durant la période de détention par le fonds est-il réalisé ?</t>
  </si>
  <si>
    <t xml:space="preserve">27. A quel point l'additionnalité du fonds dans l'atteinte des résultats observés est-elle démontrée ? </t>
  </si>
  <si>
    <t>La politique RSE de la société de gestion est cohérente avec les objectifs de transformation durable du fonds. Le fonds n'est pas une "anomalie" dans la gamme de la société de gestion.</t>
  </si>
  <si>
    <t>Le fonds pratique un dialogue actif avec les émetteurs sélectionnés autour de leurs externalités négatives au-delà des seuls objectifs de transformation durable visés, vote aux assemblées générales en conséquence et leur pose des objectifs susceptibles de remettre en cause leurs financements ou le soutien au management lors des assemblées générales</t>
  </si>
  <si>
    <t>Oui. Une analyse logique détaillée suggère qu’en prenant en compte les impacts indirects les résultats obtenus sont bel et bien positifs pour les objectifs de transformation durable visés (pour plus de 50% des actifs sous gestion).</t>
  </si>
  <si>
    <t>Une analyse scientifique ou quasi-scientifique conclut qu’en prenant en compte les impacts indirects les résultats obtenus sont bel et bien positifs pour les objectifs de transformation durable visés (pour plus de 50% des actifs sous gestion).</t>
  </si>
  <si>
    <t>Les externalités négatives d'une majorité des émetteurs évalués ont été diminuées durant la période de détention du fonds</t>
  </si>
  <si>
    <t>Les externalités négatives d'une majorité des émetteurs évalués ont été diminuées durant la période de détention du fonds, en ligne avec les objectifs fixés pour chaque émetteur</t>
  </si>
  <si>
    <t>Les externalités négatives d'une majorité des émetteurs évalués ont été diminuées durant la période de détention du fonds, en ligne avec les objectifs fixés par émetteur, et le fonds peut présenter des éléments attestant de manière convaincante sa contribution à cette diminution</t>
  </si>
  <si>
    <t>Non ou, dans le cas contraire, pour moins de 90% des actifs sous gestion</t>
  </si>
  <si>
    <t xml:space="preserve">Aucun suivi des externalités négatives des émetteurs n'est réalisé, ou </t>
  </si>
  <si>
    <t>Les externalités négatives d'une majorité des émetteurs évalués (représentant plus de 50% des actifs sous gestion évalués) n'ont pas été diminuées durant la période de détention du fonds</t>
  </si>
  <si>
    <t xml:space="preserve">31. La RSE de la société de gestion est-elle cohérente avec les objectifs de transformation durable du fonds ? 
</t>
  </si>
  <si>
    <t>Le gérant a à sa disposition des sources d'information externes sur l'impact des émetteurs et peut s'appuyer sur des ressources internes spécialement dédiées à la mise en œuvre opérationnelle de la stratégie</t>
  </si>
  <si>
    <t>17. Le fonds applique-t-il une stratégie particulière qui veille à la matérialisation et la pérénnisation de son impact/contribution (durée d'investissement minimale, choix du moment de sortie, choix du repreneur, etc.) ?</t>
  </si>
  <si>
    <t>24. Un processus de contrôle interne ou externe de la stratégie de transformation durable et de ses résultats existe-t-il ?</t>
  </si>
  <si>
    <t>30. Le fonds communique-t-il un rapport d'impact/contribution annuel accessible aux investisseurs ?</t>
  </si>
  <si>
    <t xml:space="preserve">Oui, et le rapport focalise sur les changements dans les résultats des émetteurs. </t>
  </si>
  <si>
    <t xml:space="preserve">Oui, et le rapport comporte des parties spécifiques sur i) les changements des résultats des émetteurs, ii) les actions déployées par le fonds et, iii) la correspondance entre les deux. </t>
  </si>
  <si>
    <r>
      <t xml:space="preserve">8. Parmi la liste suivante, veuillez choisir les actions de contribution planifiées et les AUM couverts (à noter en colonne N). 
</t>
    </r>
    <r>
      <rPr>
        <i/>
        <sz val="8"/>
        <rFont val="Raleway Bold"/>
      </rPr>
      <t>1. Apport d'un capital flexible
2. Développement de nouveaux marchés de capitaux où l'offre est insuffisante
3. Apport d'un soutien non-financier
4. Engagement actionnarial
5. Signalement de l'importance de l'impact (signaux de marché)
6. Signalement de l'importance de l'impact (signaux autres)</t>
    </r>
  </si>
  <si>
    <t>Oui, dans ses documents supports (i.e. juridiques et commerciaux) le fonds se positionne comme un fonds à impact ou indique que l'investissement dans le fonds permet aux investisseurs d'avoir de l'impact, insistant sur les notions d'intentionnalité, d'additionnalité et de mesure.</t>
  </si>
  <si>
    <t>9. Le fonds justifie-t-il les actions envisagées (dans les questions 7 et 8) par la recherche d'additionnalité?</t>
  </si>
  <si>
    <t>8.1. Le fonds utilise-t-il d'autres "mécanismes d'impact" que ceux décrits ci-dessus ? Si oui, les décrire. (QUESTION BLANCHE)</t>
  </si>
  <si>
    <t>Le processus de contrôle de la performance des émetteurs permet de vérifier les réalisations (outputs)</t>
  </si>
  <si>
    <t>Le processus de contrôle de la performance des émetteurs permet de vérifier les résultats (outcomes)</t>
  </si>
  <si>
    <t>21.1 Dans l'évaluation de son additionnalité, le fonds analyse-t-il les éventuels impacts indirects de ses investissements (par exemple, les effets de déplacement)? (QUESTION BLANCHE)</t>
  </si>
  <si>
    <t xml:space="preserve">25. Dans quelle mesure les résultats absolus (i.e., progression ou régression) observés au niveau des émetteurs correspondent-ils aux objectifs de transformation durable visés par le fonds ? </t>
  </si>
  <si>
    <t>Pour plus de 50% des actifs sous gestion, les résultats observés sont qualitativement alignés avec ce qui avait été planifié (i.e., une amélioration a bien eu lieu)</t>
  </si>
  <si>
    <t>Pour plus de 70% des actifs sous gestion, les résultats observés sont qualitativement alignés avec ce qui avait été planifié (i.e., une amélioration a bien eu lieu)</t>
  </si>
  <si>
    <t xml:space="preserve">26. Dans quelle mesure les résultats relatifs (i.e., par rapport aux objectifs spécifiques fixés par le fonds) observés au niveau des émetteurs correspondent-ils aux objectifs de transformation durable visés par le fonds ? </t>
  </si>
  <si>
    <t>Pour plus de 50% des actifs sous gestion, les résultats relatifs observés sont alignés avec les objectifs fixés ex ante (i.e., les objectifs spécifiques fixés ont bien été atteints)</t>
  </si>
  <si>
    <t>Pour plus de 70% des actifs sous gestion, les résultats relatifs observés sont alignés avec les objectifs fixés ex ante (i.e., les objectifs spécifiques fixés ont bien été atteints)</t>
  </si>
  <si>
    <t>Non, le fonds n'évoque pas dans ses documents supports son ambition de suivre et gérer activement les externalités négatives des émetteurs choisis</t>
  </si>
  <si>
    <t>Oui, le fonds affiche dans ses documents supports une intention de suivre et gérer activement les externalités négatives des émetteurs choisis une fois l'investissement réalisé (au-delà de la seule sélection des émetteurs ex ante)</t>
  </si>
  <si>
    <t>32. La rémunération (ou le mécanisme d'intéressement financier) des gérants du fonds ou de la société de gestion est-elle dépendante des performances du fonds en matière de transformation durable ?</t>
  </si>
  <si>
    <t>La rémunération (ou le mécanisme d'intéressement financier) de la société de gestion ou des gérants du fonds implique une part variable et celle-ci est exclusivement dépendante des performances financières du fonds</t>
  </si>
  <si>
    <t>La rémunération (ou le mécanisme d'intéressement financier) de la société de gestion ou des gérants du fonds implique une part variable, celle-ci est indexée sur des critères d’impact de manière majoritaire (au moins 50% de la rémunération variable)</t>
  </si>
  <si>
    <t>La rémunération (ou le mécanisme d'intéressement financier) de la société de gestion ou des gérants du fonds implique une part variable et celle-ci est en partie indexée sur des critères d’impact, mais de manière minoritaire (jusqu’en dessous de 25% de la rémunération variable, ou nulle pour les fonds créés avant 2023)</t>
  </si>
  <si>
    <t>1. Le fonds se donne-t-il clairement des 
objectifs de transformation durable dans 
ses documents supports?</t>
  </si>
  <si>
    <t>2. Comment est décrit et justifié chaque 
objectif de transformation durable poursuivi 
par le fonds  ?</t>
  </si>
  <si>
    <t xml:space="preserve">4. Comment d'autres fonds concurrents 
couvrent-ils le besoin auquel répond chaque 
objectif de transformation durable poursuivi 
par le fonds ? </t>
  </si>
  <si>
    <t>4.1 Pour répondre aux objectifs de 
transformation durable visés, le fonds 
propose-t-il une solution originale ou 
innovante ? (QUESTION BLANCHE)</t>
  </si>
  <si>
    <t>5. Le fonds se donne-t-il l'objectif explicite 
d'avoir de l'impact dans ses documents 
supports (i.e., juridiques et commerciaux) ?</t>
  </si>
  <si>
    <t>6. Le fonds ambitionne-t-il de mettre en place 
des actions pour limiter les externalités 
négatives des émetteurs choisis au-delà du 
ou des objectifs de transformation durable 
ciblés ?</t>
  </si>
  <si>
    <t xml:space="preserve">7. Les actions associées au fonds pour 
atteindre les objectifs de transformation 
durable sont-elles décrites dans les 
documents supports ?  </t>
  </si>
  <si>
    <t>15. En prolongement de la question 9, choisir 
les actions de contribution les plus 
significatives (jusqu'à 3) exercées par le fonds 
pour atteindre ses objectifs de transformation 
durable et qualifier l'intensité avec laquelle 
celles-ci sont déployées.</t>
  </si>
  <si>
    <t>15.3 Le fonds apporte-t-il aux entités dans 
lesquelles il investit un soutien d’un autre 
ordre que financier (technique, commercial, 
de gouvernance, de mise en relation, 
etc.) susceptible d’améliorer leur impact ?</t>
  </si>
  <si>
    <t>15.4 Le fonds a-t-il une politique 
d’engagement actionnarial active concernant 
des objectifs de transformation durable visés ?</t>
  </si>
  <si>
    <t>15.5 Le fonds applique-t-il une politique 
d’allocation de capital singulière en lien avec 
des objectifs de transformation durable 
susceptible d’avoir une incidence sur les prix 
des actifs financiers ?</t>
  </si>
  <si>
    <t>15.6 Le fonds utilise-t-il activement la 
communication pour contribuer positivement 
à la transition durable ?</t>
  </si>
  <si>
    <t>18. Quels moyens le fonds alloue-t-il à la mise 
en œuvre opérationnelle de la stratégie ?</t>
  </si>
  <si>
    <t>20.1 A quel niveau les conséquences des 
actions des entreprises du portefeuille sont-
elles suivies ? (QUESTION BLANCHE)</t>
  </si>
  <si>
    <t>27.1 Le fonds peut-il démontrer qu’en prenant 
en compte les effets indirects (comme les 
effets de substitution et de déplacement), les 
résultats obtenus sont bel et bien positifs 
pour les objectifs de transformation durable 
visés ? (QUESTION BLANCHE)</t>
  </si>
  <si>
    <t>28. Dans quelle mesure les externalités négatives des émetteurs ont-elles été diminuées durant la période de détention du fonds ?</t>
  </si>
  <si>
    <t>29. Comment le potentiel de contribution du 
fonds à la transformation durable est-il 
communiqué aux épargnants et 
investisseurs ?</t>
  </si>
  <si>
    <t>33. Le fonds intègre-t-il un mécanisme de 
partage des revenus ou des frais de gestion 
au profit de projets d'intérêt général 
(associations, fondations…) ?</t>
  </si>
  <si>
    <t>Mise en œuvre opérationnelle (Max = 30)</t>
  </si>
  <si>
    <t xml:space="preserve">QUESTIONS / EXIGENCES
</t>
  </si>
  <si>
    <t xml:space="preserve">A1. Définition des objectifs généraux </t>
  </si>
  <si>
    <t>A2. Définition des actions déployées par le 
fonds pour atteindre les objectifs (i.e. causer 
les changements recherchés)</t>
  </si>
  <si>
    <r>
      <t xml:space="preserve">C1. Procédure de suivi des résultats. </t>
    </r>
    <r>
      <rPr>
        <i/>
        <sz val="8"/>
        <color rgb="FF14233C"/>
        <rFont val="Raleway"/>
      </rPr>
      <t xml:space="preserve">Par résultat, on entend changement entre la situation avant investissement et celle après investissement. Une situation préexistante ne peut être considérée comme étant un résultat. </t>
    </r>
  </si>
  <si>
    <t>C2. Qualité des résultats observés</t>
  </si>
  <si>
    <t>RÉSULTAT (%) - E</t>
  </si>
  <si>
    <t>La rémunération (ou le mécanisme d'intéressement financier) de la société de gestion ou des gérants du fonds implique une part variable, et celle-ci est indexée sur des critères d’impact de manière équilibrée (entre 25% et 50% de la rémunération variable, ou &gt;0% et &lt;50% pour les fonds créés avant 2023) OU la rémunération (ou le mécanisme d'intéressement financier) de la société de gestion et des gérants du fonds n’implique aucune part variable</t>
  </si>
  <si>
    <t>Grille d'évaluation du potentiel de contribution d'un fonds à la transformation durable</t>
  </si>
  <si>
    <t>Version décembre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</si>
</sst>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numFmt numFmtId="165" formatCode="&quot;/&quot;#.0"/>
  </numFmts>
  <fonts count="17">
    <font>
      <sz val="11"/>
      <color theme="1"/>
      <name val="Calibri"/>
      <family val="2"/>
      <scheme val="minor"/>
    </font>
    <font>
      <i/>
      <sz val="8"/>
      <color rgb="FF14233C"/>
      <name val="Raleway"/>
    </font>
    <font>
      <sz val="8"/>
      <name val="Alternate Gothic 3"/>
    </font>
    <font>
      <sz val="8"/>
      <color rgb="FF14233C"/>
      <name val="Alternate Gothic 3"/>
    </font>
    <font>
      <sz val="8"/>
      <color rgb="FF14233C"/>
      <name val="Raleway"/>
    </font>
    <font>
      <b/>
      <sz val="8"/>
      <color rgb="FFEB714C"/>
      <name val="Raleway"/>
    </font>
    <font>
      <b/>
      <sz val="8"/>
      <name val="Raleway Bold"/>
    </font>
    <font>
      <b/>
      <sz val="8"/>
      <color rgb="FF14233C"/>
      <name val="Raleway Bold"/>
    </font>
    <font>
      <sz val="8"/>
      <color rgb="FF14233C"/>
      <name val="Raleway bold"/>
    </font>
    <font>
      <sz val="8"/>
      <color theme="1"/>
      <name val="Calibri"/>
      <family val="2"/>
      <scheme val="minor"/>
    </font>
    <font>
      <sz val="8"/>
      <name val="Raleway bold"/>
    </font>
    <font>
      <b/>
      <sz val="8"/>
      <color rgb="FF14233C"/>
      <name val="Raleway"/>
    </font>
    <font>
      <b/>
      <u/>
      <sz val="8"/>
      <color rgb="FF14233C"/>
      <name val="Raleway"/>
    </font>
    <font>
      <strike/>
      <sz val="8"/>
      <color rgb="FF14233C"/>
      <name val="Raleway"/>
    </font>
    <font>
      <i/>
      <sz val="8"/>
      <name val="Raleway Bold"/>
    </font>
    <font>
      <b/>
      <sz val="12"/>
      <color rgb="FF14233C"/>
      <name val="Raleway"/>
    </font>
    <font>
      <b/>
      <sz val="18"/>
      <name val="Alternate Gothic 3"/>
    </font>
  </fonts>
  <fills count="11">
    <fill>
      <patternFill patternType="none"/>
    </fill>
    <fill>
      <patternFill patternType="gray125"/>
    </fill>
    <fill>
      <patternFill patternType="solid">
        <fgColor rgb="FFEB714C"/>
        <bgColor indexed="64"/>
      </patternFill>
    </fill>
    <fill>
      <patternFill patternType="solid">
        <fgColor theme="0"/>
        <bgColor indexed="64"/>
      </patternFill>
    </fill>
    <fill>
      <patternFill patternType="solid">
        <fgColor rgb="FFACCB51"/>
        <bgColor indexed="64"/>
      </patternFill>
    </fill>
    <fill>
      <patternFill patternType="solid">
        <fgColor rgb="FFC4DB85"/>
        <bgColor indexed="64"/>
      </patternFill>
    </fill>
    <fill>
      <patternFill patternType="solid">
        <fgColor rgb="FF9FE0EB"/>
        <bgColor indexed="64"/>
      </patternFill>
    </fill>
    <fill>
      <patternFill patternType="solid">
        <fgColor rgb="FFCFF0F5"/>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59CDDC"/>
        <bgColor indexed="64"/>
      </patternFill>
    </fill>
  </fills>
  <borders count="22">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4" fillId="7" borderId="0" xfId="0" applyFont="1" applyFill="1" applyAlignment="1" applyProtection="1">
      <alignment vertical="center" wrapText="1"/>
      <protection locked="0"/>
    </xf>
    <xf numFmtId="0" fontId="0" fillId="0" borderId="14" xfId="0" applyBorder="1"/>
    <xf numFmtId="0" fontId="3" fillId="3" borderId="0" xfId="0" applyFont="1" applyFill="1" applyAlignment="1" applyProtection="1">
      <alignment vertical="center" wrapText="1"/>
      <protection locked="0"/>
    </xf>
    <xf numFmtId="0" fontId="4" fillId="3" borderId="0" xfId="0" applyFont="1" applyFill="1" applyAlignment="1" applyProtection="1">
      <alignment vertical="center" wrapText="1"/>
      <protection locked="0"/>
    </xf>
    <xf numFmtId="0" fontId="8" fillId="3" borderId="0" xfId="0" applyFont="1" applyFill="1" applyAlignment="1" applyProtection="1">
      <alignment vertical="center" wrapText="1"/>
      <protection locked="0"/>
    </xf>
    <xf numFmtId="0" fontId="4" fillId="4" borderId="0" xfId="0" applyFont="1" applyFill="1" applyAlignment="1" applyProtection="1">
      <alignment vertical="center" wrapText="1"/>
      <protection locked="0"/>
    </xf>
    <xf numFmtId="0" fontId="10" fillId="3" borderId="0" xfId="0" applyFont="1" applyFill="1" applyAlignment="1" applyProtection="1">
      <alignment vertical="center" wrapText="1"/>
      <protection locked="0"/>
    </xf>
    <xf numFmtId="0" fontId="12" fillId="3" borderId="0" xfId="0" applyFont="1" applyFill="1" applyAlignment="1" applyProtection="1">
      <alignment horizontal="center" vertical="center" wrapText="1"/>
      <protection locked="0"/>
    </xf>
    <xf numFmtId="0" fontId="4" fillId="0" borderId="0" xfId="0" applyFont="1" applyAlignment="1" applyProtection="1">
      <alignment vertical="center" wrapText="1"/>
      <protection locked="0"/>
    </xf>
    <xf numFmtId="0" fontId="11" fillId="4" borderId="0" xfId="0" applyFont="1" applyFill="1" applyAlignment="1" applyProtection="1">
      <alignment vertical="center" wrapText="1"/>
      <protection locked="0"/>
    </xf>
    <xf numFmtId="0" fontId="11" fillId="3" borderId="0" xfId="0" applyFont="1" applyFill="1" applyAlignment="1" applyProtection="1">
      <alignment vertical="center" wrapText="1"/>
      <protection locked="0"/>
    </xf>
    <xf numFmtId="0" fontId="7" fillId="2" borderId="1" xfId="0" applyFont="1" applyFill="1" applyBorder="1" applyAlignment="1">
      <alignment horizontal="center" vertical="center" wrapText="1"/>
    </xf>
    <xf numFmtId="0" fontId="7" fillId="2" borderId="0" xfId="0" applyFont="1" applyFill="1" applyAlignment="1">
      <alignment horizontal="center" vertical="center" wrapText="1"/>
    </xf>
    <xf numFmtId="0" fontId="4" fillId="3" borderId="0" xfId="0" applyFont="1" applyFill="1" applyAlignment="1">
      <alignment vertical="center" wrapText="1"/>
    </xf>
    <xf numFmtId="0" fontId="4" fillId="3" borderId="1" xfId="0" applyFont="1" applyFill="1" applyBorder="1" applyAlignment="1">
      <alignment vertical="center" wrapText="1"/>
    </xf>
    <xf numFmtId="0" fontId="4" fillId="3" borderId="2" xfId="0" applyFont="1" applyFill="1" applyBorder="1" applyAlignment="1">
      <alignment vertical="center" wrapText="1"/>
    </xf>
    <xf numFmtId="0" fontId="8" fillId="2" borderId="1" xfId="0" applyFont="1" applyFill="1" applyBorder="1" applyAlignment="1">
      <alignment vertical="center" wrapText="1"/>
    </xf>
    <xf numFmtId="0" fontId="8" fillId="2" borderId="0" xfId="0" applyFont="1" applyFill="1" applyAlignment="1">
      <alignment vertical="center" wrapText="1"/>
    </xf>
    <xf numFmtId="0" fontId="10" fillId="3" borderId="0" xfId="0" applyFont="1" applyFill="1" applyAlignment="1">
      <alignment vertical="center" wrapText="1"/>
    </xf>
    <xf numFmtId="0" fontId="4" fillId="0" borderId="0" xfId="0" applyFont="1" applyAlignment="1">
      <alignment vertical="center" wrapText="1"/>
    </xf>
    <xf numFmtId="0" fontId="11" fillId="3" borderId="6" xfId="0" applyFont="1" applyFill="1" applyBorder="1" applyAlignment="1">
      <alignment vertical="center" wrapText="1"/>
    </xf>
    <xf numFmtId="0" fontId="11" fillId="3" borderId="1" xfId="0" applyFont="1" applyFill="1" applyBorder="1" applyAlignment="1">
      <alignment vertical="center" wrapText="1"/>
    </xf>
    <xf numFmtId="0" fontId="11" fillId="3" borderId="9" xfId="0" applyFont="1" applyFill="1" applyBorder="1" applyAlignment="1">
      <alignment vertical="center" wrapText="1"/>
    </xf>
    <xf numFmtId="0" fontId="11" fillId="3" borderId="0" xfId="0" applyFont="1" applyFill="1" applyAlignment="1">
      <alignment vertical="center" wrapText="1"/>
    </xf>
    <xf numFmtId="0" fontId="11" fillId="3" borderId="12" xfId="0" applyFont="1" applyFill="1" applyBorder="1" applyAlignment="1">
      <alignment vertical="center" wrapText="1"/>
    </xf>
    <xf numFmtId="0" fontId="11" fillId="3" borderId="2" xfId="0" applyFont="1" applyFill="1" applyBorder="1" applyAlignment="1">
      <alignment vertical="center" wrapText="1"/>
    </xf>
    <xf numFmtId="0" fontId="8" fillId="3" borderId="0" xfId="0" applyFont="1" applyFill="1" applyAlignment="1">
      <alignment vertical="center" wrapText="1"/>
    </xf>
    <xf numFmtId="1" fontId="11" fillId="4" borderId="1" xfId="0" applyNumberFormat="1" applyFont="1" applyFill="1" applyBorder="1" applyAlignment="1">
      <alignment horizontal="center" vertical="center" wrapText="1"/>
    </xf>
    <xf numFmtId="4" fontId="11" fillId="3" borderId="0" xfId="0" applyNumberFormat="1" applyFont="1" applyFill="1" applyAlignment="1">
      <alignment vertical="center" wrapText="1"/>
    </xf>
    <xf numFmtId="165" fontId="11" fillId="3" borderId="0" xfId="0" applyNumberFormat="1" applyFont="1" applyFill="1" applyAlignment="1">
      <alignment horizontal="left" vertical="center" wrapText="1"/>
    </xf>
    <xf numFmtId="4" fontId="4" fillId="3" borderId="0" xfId="0" applyNumberFormat="1" applyFont="1" applyFill="1" applyAlignment="1">
      <alignment vertical="center" wrapText="1"/>
    </xf>
    <xf numFmtId="0" fontId="4" fillId="7" borderId="0" xfId="0" applyFont="1" applyFill="1" applyAlignment="1">
      <alignment vertical="center" wrapText="1"/>
    </xf>
    <xf numFmtId="0" fontId="11" fillId="4" borderId="4" xfId="0" applyFont="1" applyFill="1" applyBorder="1" applyAlignment="1">
      <alignment horizontal="center" vertical="center" wrapText="1"/>
    </xf>
    <xf numFmtId="0" fontId="11" fillId="3" borderId="7" xfId="0" applyFont="1" applyFill="1" applyBorder="1" applyAlignment="1">
      <alignment vertical="center" wrapText="1"/>
    </xf>
    <xf numFmtId="0" fontId="11" fillId="3" borderId="10" xfId="0" applyFont="1" applyFill="1" applyBorder="1" applyAlignment="1">
      <alignment vertical="center" wrapText="1"/>
    </xf>
    <xf numFmtId="1" fontId="11" fillId="3" borderId="10" xfId="0" applyNumberFormat="1" applyFont="1" applyFill="1" applyBorder="1" applyAlignment="1">
      <alignment vertical="center" wrapText="1"/>
    </xf>
    <xf numFmtId="0" fontId="11" fillId="3" borderId="13" xfId="0" applyFont="1" applyFill="1" applyBorder="1" applyAlignment="1">
      <alignment vertical="center" wrapText="1"/>
    </xf>
    <xf numFmtId="0" fontId="6" fillId="2" borderId="0" xfId="0" applyFont="1" applyFill="1" applyAlignment="1">
      <alignment horizontal="left" vertical="center" wrapText="1"/>
    </xf>
    <xf numFmtId="0" fontId="4" fillId="3" borderId="17" xfId="0" applyFont="1" applyFill="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10" fillId="6" borderId="0" xfId="0" applyFont="1" applyFill="1" applyAlignment="1">
      <alignment vertical="center" wrapText="1"/>
    </xf>
    <xf numFmtId="0" fontId="4" fillId="6" borderId="0" xfId="0" applyFont="1" applyFill="1" applyAlignment="1">
      <alignment horizontal="left" vertical="center" wrapText="1"/>
    </xf>
    <xf numFmtId="0" fontId="4" fillId="6" borderId="0" xfId="0" applyFont="1" applyFill="1" applyAlignment="1">
      <alignment vertical="center" wrapText="1"/>
    </xf>
    <xf numFmtId="0" fontId="4" fillId="8" borderId="0" xfId="0" applyFont="1" applyFill="1" applyAlignment="1" applyProtection="1">
      <alignment vertical="center" wrapText="1"/>
      <protection locked="0"/>
    </xf>
    <xf numFmtId="3" fontId="4" fillId="6" borderId="0" xfId="0" applyNumberFormat="1" applyFont="1" applyFill="1" applyAlignment="1">
      <alignment vertical="center" wrapText="1"/>
    </xf>
    <xf numFmtId="164" fontId="4" fillId="6" borderId="0" xfId="0" applyNumberFormat="1" applyFont="1" applyFill="1" applyAlignment="1">
      <alignment horizontal="left" vertical="center" wrapText="1"/>
    </xf>
    <xf numFmtId="0" fontId="4" fillId="3" borderId="0" xfId="0" applyFont="1" applyFill="1" applyAlignment="1">
      <alignment horizontal="left" vertical="center" wrapText="1"/>
    </xf>
    <xf numFmtId="164" fontId="4" fillId="3" borderId="0" xfId="0" applyNumberFormat="1" applyFont="1" applyFill="1" applyAlignment="1">
      <alignment horizontal="left" vertical="center" wrapText="1"/>
    </xf>
    <xf numFmtId="0" fontId="10" fillId="6" borderId="0" xfId="0" applyFont="1" applyFill="1" applyAlignment="1">
      <alignment horizontal="left" vertical="center" wrapText="1"/>
    </xf>
    <xf numFmtId="0" fontId="10" fillId="0" borderId="0" xfId="0" applyFont="1" applyAlignment="1">
      <alignment vertical="center" wrapText="1"/>
    </xf>
    <xf numFmtId="0" fontId="4" fillId="0" borderId="0" xfId="0" applyFont="1" applyAlignment="1">
      <alignment horizontal="left" vertical="center" wrapText="1"/>
    </xf>
    <xf numFmtId="4" fontId="4" fillId="0" borderId="0" xfId="0" applyNumberFormat="1" applyFont="1" applyAlignment="1">
      <alignment vertical="center" wrapText="1"/>
    </xf>
    <xf numFmtId="164" fontId="4" fillId="0" borderId="0" xfId="0" applyNumberFormat="1" applyFont="1" applyAlignment="1">
      <alignment horizontal="left" vertical="center" wrapText="1"/>
    </xf>
    <xf numFmtId="0" fontId="10" fillId="7" borderId="0" xfId="0" applyFont="1" applyFill="1" applyAlignment="1">
      <alignment vertical="center" wrapText="1"/>
    </xf>
    <xf numFmtId="0" fontId="4" fillId="7" borderId="0" xfId="0" applyFont="1" applyFill="1" applyAlignment="1">
      <alignment horizontal="left" vertical="center" wrapText="1"/>
    </xf>
    <xf numFmtId="3" fontId="4" fillId="7" borderId="0" xfId="0" applyNumberFormat="1" applyFont="1" applyFill="1" applyAlignment="1">
      <alignment vertical="center" wrapText="1"/>
    </xf>
    <xf numFmtId="164" fontId="4" fillId="7" borderId="0" xfId="0" applyNumberFormat="1" applyFont="1" applyFill="1" applyAlignment="1">
      <alignment horizontal="left" vertical="center" wrapText="1"/>
    </xf>
    <xf numFmtId="0" fontId="4" fillId="9" borderId="0" xfId="0" applyFont="1" applyFill="1" applyAlignment="1">
      <alignment horizontal="left" vertical="center" wrapText="1"/>
    </xf>
    <xf numFmtId="164" fontId="11" fillId="3" borderId="0" xfId="0" applyNumberFormat="1" applyFont="1" applyFill="1" applyAlignment="1">
      <alignment horizontal="left" vertical="center" wrapText="1"/>
    </xf>
    <xf numFmtId="0" fontId="4" fillId="6" borderId="0" xfId="0" applyFont="1" applyFill="1" applyAlignment="1">
      <alignment horizontal="center" vertical="center" wrapText="1"/>
    </xf>
    <xf numFmtId="0" fontId="13" fillId="6" borderId="0" xfId="0" applyFont="1" applyFill="1" applyAlignment="1">
      <alignment horizontal="center" vertical="center" wrapText="1"/>
    </xf>
    <xf numFmtId="0" fontId="4" fillId="3" borderId="0" xfId="0" applyFont="1" applyFill="1" applyAlignment="1">
      <alignment horizontal="right" vertical="center" wrapText="1"/>
    </xf>
    <xf numFmtId="0" fontId="4" fillId="9" borderId="0" xfId="0" applyFont="1" applyFill="1" applyAlignment="1">
      <alignment vertical="center" wrapText="1"/>
    </xf>
    <xf numFmtId="0" fontId="4" fillId="8" borderId="0" xfId="0" applyFont="1" applyFill="1" applyAlignment="1">
      <alignment vertical="center" wrapText="1"/>
    </xf>
    <xf numFmtId="4" fontId="4" fillId="6" borderId="0" xfId="0" applyNumberFormat="1" applyFont="1" applyFill="1" applyAlignment="1">
      <alignment vertical="center" wrapText="1"/>
    </xf>
    <xf numFmtId="0" fontId="10" fillId="3" borderId="0" xfId="0" applyFont="1" applyFill="1" applyAlignment="1">
      <alignment vertical="center"/>
    </xf>
    <xf numFmtId="0" fontId="4" fillId="3" borderId="0" xfId="0" applyFont="1" applyFill="1" applyAlignment="1">
      <alignment vertical="center"/>
    </xf>
    <xf numFmtId="0" fontId="4" fillId="9" borderId="0" xfId="0" applyFont="1" applyFill="1" applyAlignment="1">
      <alignment horizontal="center" vertical="center" wrapText="1"/>
    </xf>
    <xf numFmtId="0" fontId="4" fillId="0" borderId="0" xfId="0" applyFont="1" applyAlignment="1">
      <alignment horizontal="center" vertical="center" wrapText="1"/>
    </xf>
    <xf numFmtId="0" fontId="10" fillId="4" borderId="3" xfId="0" applyFont="1" applyFill="1" applyBorder="1" applyAlignment="1">
      <alignment vertical="center" wrapText="1"/>
    </xf>
    <xf numFmtId="0" fontId="4" fillId="4" borderId="4" xfId="0" applyFont="1" applyFill="1" applyBorder="1" applyAlignment="1">
      <alignment vertical="center" wrapText="1"/>
    </xf>
    <xf numFmtId="1" fontId="11" fillId="4" borderId="4" xfId="0" applyNumberFormat="1" applyFont="1" applyFill="1" applyBorder="1" applyAlignment="1">
      <alignment horizontal="center" vertical="center" wrapText="1"/>
    </xf>
    <xf numFmtId="1" fontId="11" fillId="4" borderId="5" xfId="0" applyNumberFormat="1" applyFont="1" applyFill="1" applyBorder="1" applyAlignment="1">
      <alignment horizontal="center" vertical="center" wrapText="1"/>
    </xf>
    <xf numFmtId="0" fontId="8" fillId="5" borderId="15" xfId="0" applyFont="1" applyFill="1" applyBorder="1" applyAlignment="1">
      <alignment horizontal="left" vertical="center" wrapText="1"/>
    </xf>
    <xf numFmtId="0" fontId="11" fillId="4" borderId="16" xfId="0" applyFont="1" applyFill="1" applyBorder="1" applyAlignment="1">
      <alignment horizontal="center" vertical="center" wrapText="1"/>
    </xf>
    <xf numFmtId="0" fontId="4" fillId="5" borderId="16" xfId="0" applyFont="1" applyFill="1" applyBorder="1" applyAlignment="1">
      <alignment vertical="center" wrapText="1"/>
    </xf>
    <xf numFmtId="0" fontId="12" fillId="5" borderId="16" xfId="0" applyFont="1" applyFill="1" applyBorder="1" applyAlignment="1">
      <alignment horizontal="center" vertical="center" wrapText="1"/>
    </xf>
    <xf numFmtId="1" fontId="11" fillId="5" borderId="16" xfId="0" applyNumberFormat="1" applyFont="1" applyFill="1" applyBorder="1" applyAlignment="1">
      <alignment horizontal="right" vertical="center" wrapText="1"/>
    </xf>
    <xf numFmtId="1" fontId="11" fillId="5" borderId="21" xfId="0" applyNumberFormat="1" applyFont="1" applyFill="1" applyBorder="1" applyAlignment="1">
      <alignment horizontal="center" vertical="center" wrapText="1"/>
    </xf>
    <xf numFmtId="0" fontId="10" fillId="4" borderId="6" xfId="0" applyFont="1" applyFill="1" applyBorder="1" applyAlignment="1">
      <alignment vertical="center" wrapText="1"/>
    </xf>
    <xf numFmtId="0" fontId="11" fillId="4" borderId="1" xfId="0" applyFont="1" applyFill="1" applyBorder="1" applyAlignment="1">
      <alignment horizontal="center" vertical="center" wrapText="1"/>
    </xf>
    <xf numFmtId="0" fontId="4" fillId="4" borderId="1" xfId="0" applyFont="1" applyFill="1" applyBorder="1" applyAlignment="1">
      <alignment vertical="center" wrapText="1"/>
    </xf>
    <xf numFmtId="1" fontId="11" fillId="4" borderId="7" xfId="0" applyNumberFormat="1" applyFont="1" applyFill="1" applyBorder="1" applyAlignment="1">
      <alignment horizontal="center" vertical="center" wrapText="1"/>
    </xf>
    <xf numFmtId="0" fontId="10" fillId="5" borderId="15" xfId="0" applyFont="1" applyFill="1" applyBorder="1" applyAlignment="1">
      <alignment vertical="center" wrapText="1"/>
    </xf>
    <xf numFmtId="0" fontId="4" fillId="5" borderId="16" xfId="0" applyFont="1" applyFill="1" applyBorder="1" applyAlignment="1">
      <alignment horizontal="left" vertical="center" wrapText="1"/>
    </xf>
    <xf numFmtId="1" fontId="11" fillId="5" borderId="16" xfId="0" applyNumberFormat="1" applyFont="1" applyFill="1" applyBorder="1" applyAlignment="1">
      <alignment horizontal="center" vertical="center" wrapText="1"/>
    </xf>
    <xf numFmtId="0" fontId="6" fillId="4" borderId="3" xfId="0" applyFont="1" applyFill="1" applyBorder="1" applyAlignment="1">
      <alignment vertical="center" wrapText="1"/>
    </xf>
    <xf numFmtId="0" fontId="11" fillId="4" borderId="4" xfId="0" applyFont="1" applyFill="1" applyBorder="1" applyAlignment="1">
      <alignment vertical="center" wrapText="1"/>
    </xf>
    <xf numFmtId="1" fontId="11" fillId="4" borderId="5" xfId="0" applyNumberFormat="1" applyFont="1" applyFill="1" applyBorder="1" applyAlignment="1">
      <alignment vertical="center" wrapText="1"/>
    </xf>
    <xf numFmtId="0" fontId="3" fillId="3" borderId="0" xfId="0" applyFont="1" applyFill="1" applyAlignment="1">
      <alignment vertical="center" wrapText="1"/>
    </xf>
    <xf numFmtId="0" fontId="3" fillId="10" borderId="0" xfId="0" applyFont="1" applyFill="1" applyAlignment="1">
      <alignment vertical="center" wrapText="1"/>
    </xf>
    <xf numFmtId="0" fontId="2" fillId="10" borderId="0" xfId="0" applyFont="1" applyFill="1" applyAlignment="1">
      <alignment vertical="center" wrapText="1"/>
    </xf>
    <xf numFmtId="0" fontId="4" fillId="10" borderId="0" xfId="0" applyFont="1" applyFill="1" applyAlignment="1">
      <alignment vertical="center" wrapText="1"/>
    </xf>
    <xf numFmtId="0" fontId="15" fillId="10" borderId="0" xfId="0" applyFont="1" applyFill="1" applyAlignment="1">
      <alignment horizontal="center" vertical="center" wrapText="1"/>
    </xf>
    <xf numFmtId="0" fontId="4" fillId="10" borderId="0" xfId="0" applyFont="1" applyFill="1" applyAlignment="1">
      <alignment horizontal="left" vertical="center" wrapText="1"/>
    </xf>
    <xf numFmtId="0" fontId="2" fillId="3" borderId="2" xfId="0" applyFont="1" applyFill="1" applyBorder="1" applyAlignment="1">
      <alignment vertical="center" wrapText="1"/>
    </xf>
    <xf numFmtId="0" fontId="7" fillId="2" borderId="8"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10" fillId="6" borderId="0" xfId="0" applyFont="1" applyFill="1" applyAlignment="1">
      <alignment horizontal="left" vertical="center" wrapText="1"/>
    </xf>
    <xf numFmtId="0" fontId="4" fillId="6"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Alignment="1">
      <alignment horizontal="center" vertical="center" wrapText="1"/>
    </xf>
    <xf numFmtId="164" fontId="4" fillId="6" borderId="0" xfId="0" applyNumberFormat="1" applyFont="1" applyFill="1" applyAlignment="1">
      <alignment horizontal="left" vertical="center" wrapText="1"/>
    </xf>
    <xf numFmtId="0" fontId="4" fillId="3" borderId="18"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0" fontId="4" fillId="3" borderId="20" xfId="0" applyFont="1" applyFill="1" applyBorder="1" applyAlignment="1" applyProtection="1">
      <alignment horizontal="center" vertical="center" wrapText="1"/>
      <protection locked="0"/>
    </xf>
    <xf numFmtId="0" fontId="4" fillId="8" borderId="0" xfId="0" applyFont="1" applyFill="1" applyAlignment="1" applyProtection="1">
      <alignment horizontal="right" vertical="center" wrapText="1"/>
      <protection locked="0"/>
    </xf>
    <xf numFmtId="3" fontId="4" fillId="6" borderId="0" xfId="0" applyNumberFormat="1" applyFont="1" applyFill="1" applyAlignment="1">
      <alignment horizontal="right" vertical="center" wrapText="1"/>
    </xf>
    <xf numFmtId="0" fontId="5" fillId="10" borderId="0" xfId="0" applyFont="1" applyFill="1" applyAlignment="1">
      <alignment horizontal="center" vertical="center" wrapText="1"/>
    </xf>
    <xf numFmtId="0" fontId="6" fillId="2" borderId="1" xfId="0" applyFont="1" applyFill="1" applyBorder="1" applyAlignment="1">
      <alignment horizontal="left" vertical="center" wrapText="1"/>
    </xf>
    <xf numFmtId="0" fontId="6" fillId="2" borderId="0" xfId="0" applyFont="1" applyFill="1" applyAlignment="1">
      <alignment horizontal="left" vertical="center" wrapText="1"/>
    </xf>
    <xf numFmtId="0" fontId="7" fillId="2" borderId="1" xfId="0" applyFont="1" applyFill="1" applyBorder="1" applyAlignment="1">
      <alignment vertical="center" wrapText="1"/>
    </xf>
    <xf numFmtId="0" fontId="9" fillId="0" borderId="0" xfId="0" applyFont="1" applyAlignment="1">
      <alignment vertical="center" wrapText="1"/>
    </xf>
    <xf numFmtId="0" fontId="16" fillId="10" borderId="0" xfId="0" applyFont="1" applyFill="1" applyAlignment="1">
      <alignment horizontal="center" vertical="center" wrapText="1"/>
    </xf>
    <xf numFmtId="0" fontId="4" fillId="6" borderId="0" xfId="0" applyFont="1" applyFill="1" applyAlignment="1">
      <alignment horizontal="right" vertical="center" wrapText="1"/>
    </xf>
  </cellXfs>
  <cellStyles count="1">
    <cellStyle name="Normal" xfId="0" builtinId="0"/>
  </cellStyles>
  <dxfs count="0"/>
  <tableStyles count="0" defaultTableStyle="TableStyleMedium2" defaultPivotStyle="PivotStyleLight16"/>
  <colors>
    <mruColors>
      <color rgb="FF59CDDC"/>
      <color rgb="FFCFF0FA"/>
      <color rgb="FFC4DB85"/>
      <color rgb="FFCFF0F5"/>
      <color rgb="FF9FE0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28575</xdr:colOff>
      <xdr:row>3</xdr:row>
      <xdr:rowOff>47107</xdr:rowOff>
    </xdr:to>
    <xdr:pic>
      <xdr:nvPicPr>
        <xdr:cNvPr id="2" name="Image 1">
          <a:extLst>
            <a:ext uri="{FF2B5EF4-FFF2-40B4-BE49-F238E27FC236}">
              <a16:creationId xmlns:a16="http://schemas.microsoft.com/office/drawing/2014/main" id="{97DD44A8-EFE9-45EC-9B29-641466FBBCA1}"/>
            </a:ext>
          </a:extLst>
        </xdr:cNvPr>
        <xdr:cNvPicPr>
          <a:picLocks noChangeAspect="1"/>
        </xdr:cNvPicPr>
      </xdr:nvPicPr>
      <xdr:blipFill>
        <a:blip xmlns:r="http://schemas.openxmlformats.org/officeDocument/2006/relationships" r:embed="rId1"/>
        <a:stretch>
          <a:fillRect/>
        </a:stretch>
      </xdr:blipFill>
      <xdr:spPr>
        <a:xfrm>
          <a:off x="0" y="0"/>
          <a:ext cx="2409825" cy="9424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B4272-12B5-48DA-98C7-37FBAB4DBD9B}">
  <sheetPr>
    <pageSetUpPr fitToPage="1"/>
  </sheetPr>
  <dimension ref="A1:DQ127"/>
  <sheetViews>
    <sheetView tabSelected="1" zoomScaleNormal="100" workbookViewId="0">
      <pane xSplit="1" ySplit="7" topLeftCell="B8" activePane="bottomRight" state="frozen"/>
      <selection activeCell="A5" sqref="A5"/>
      <selection pane="topRight" activeCell="B5" sqref="B5"/>
      <selection pane="bottomLeft" activeCell="A9" sqref="A9"/>
      <selection pane="bottomRight" activeCell="J11" sqref="J11"/>
    </sheetView>
  </sheetViews>
  <sheetFormatPr baseColWidth="10" defaultColWidth="11.42578125" defaultRowHeight="14.25" outlineLevelCol="1"/>
  <cols>
    <col min="1" max="1" width="35.7109375" style="7" customWidth="1"/>
    <col min="2" max="2" width="24.28515625" style="4" customWidth="1" outlineLevel="1"/>
    <col min="3" max="3" width="24.5703125" style="4" customWidth="1" outlineLevel="1"/>
    <col min="4" max="4" width="31.140625" style="4" customWidth="1" outlineLevel="1"/>
    <col min="5" max="5" width="25.7109375" style="4" customWidth="1" outlineLevel="1"/>
    <col min="6" max="6" width="13.42578125" style="4" customWidth="1" outlineLevel="1"/>
    <col min="7" max="7" width="3" style="4" customWidth="1" outlineLevel="1"/>
    <col min="8" max="8" width="10.5703125" style="4" customWidth="1"/>
    <col min="9" max="9" width="3.140625" style="4" customWidth="1"/>
    <col min="10" max="10" width="32.7109375" style="4" customWidth="1"/>
    <col min="11" max="11" width="17.85546875" style="4" customWidth="1"/>
    <col min="12" max="12" width="10.140625" style="4" customWidth="1"/>
    <col min="13" max="13" width="4.42578125" style="4" customWidth="1"/>
    <col min="14" max="14" width="32.42578125" style="4" customWidth="1"/>
    <col min="15" max="97" width="11.42578125" style="4"/>
    <col min="98" max="98" width="3.7109375" style="4" customWidth="1"/>
    <col min="99" max="105" width="11.42578125" style="4" hidden="1" customWidth="1"/>
    <col min="106" max="16384" width="11.42578125" style="4"/>
  </cols>
  <sheetData>
    <row r="1" spans="1:14" s="3" customFormat="1" ht="27" customHeight="1">
      <c r="A1" s="90"/>
      <c r="B1" s="114" t="s">
        <v>206</v>
      </c>
      <c r="C1" s="114"/>
      <c r="D1" s="114"/>
      <c r="E1" s="114"/>
      <c r="F1" s="114"/>
      <c r="G1" s="114"/>
      <c r="H1" s="114"/>
      <c r="I1" s="114"/>
      <c r="J1" s="114"/>
      <c r="K1" s="114"/>
      <c r="L1" s="114"/>
      <c r="M1" s="91"/>
      <c r="N1" s="91"/>
    </row>
    <row r="2" spans="1:14" ht="11.25" customHeight="1">
      <c r="A2" s="92"/>
      <c r="B2" s="92"/>
      <c r="C2" s="92"/>
      <c r="D2" s="92"/>
      <c r="E2" s="92"/>
      <c r="F2" s="92"/>
      <c r="G2" s="92"/>
      <c r="H2" s="92"/>
      <c r="I2" s="92"/>
      <c r="J2" s="92"/>
      <c r="K2" s="92"/>
      <c r="L2" s="92"/>
      <c r="M2" s="93"/>
      <c r="N2" s="93"/>
    </row>
    <row r="3" spans="1:14" ht="32.25" customHeight="1">
      <c r="A3" s="92"/>
      <c r="B3" s="109"/>
      <c r="C3" s="109"/>
      <c r="D3" s="94" t="s">
        <v>207</v>
      </c>
      <c r="E3" s="95"/>
      <c r="F3" s="95"/>
      <c r="G3" s="95"/>
      <c r="H3" s="93"/>
      <c r="I3" s="93"/>
      <c r="J3" s="93"/>
      <c r="K3" s="93"/>
      <c r="L3" s="93"/>
      <c r="M3" s="93"/>
      <c r="N3" s="93"/>
    </row>
    <row r="4" spans="1:14" ht="8.25" customHeight="1" thickBot="1">
      <c r="A4" s="96"/>
      <c r="B4" s="14"/>
      <c r="C4" s="14"/>
      <c r="D4" s="14"/>
      <c r="E4" s="14"/>
      <c r="F4" s="14"/>
      <c r="G4" s="14"/>
      <c r="H4" s="14"/>
      <c r="I4" s="14"/>
      <c r="J4" s="14"/>
      <c r="K4" s="14"/>
      <c r="L4" s="14"/>
      <c r="M4" s="14"/>
      <c r="N4" s="14"/>
    </row>
    <row r="5" spans="1:14" s="5" customFormat="1" ht="55.5" customHeight="1">
      <c r="A5" s="110" t="s">
        <v>199</v>
      </c>
      <c r="B5" s="101" t="s">
        <v>6</v>
      </c>
      <c r="C5" s="101"/>
      <c r="D5" s="101"/>
      <c r="E5" s="101"/>
      <c r="F5" s="12"/>
      <c r="G5" s="17"/>
      <c r="H5" s="101" t="s">
        <v>66</v>
      </c>
      <c r="I5" s="101"/>
      <c r="J5" s="101" t="s">
        <v>67</v>
      </c>
      <c r="K5" s="101" t="s">
        <v>68</v>
      </c>
      <c r="L5" s="112" t="s">
        <v>69</v>
      </c>
      <c r="M5" s="27"/>
      <c r="N5" s="97" t="s">
        <v>7</v>
      </c>
    </row>
    <row r="6" spans="1:14" s="5" customFormat="1" ht="27.6" customHeight="1" thickBot="1">
      <c r="A6" s="111"/>
      <c r="B6" s="13">
        <v>0</v>
      </c>
      <c r="C6" s="13">
        <v>1</v>
      </c>
      <c r="D6" s="13">
        <v>2</v>
      </c>
      <c r="E6" s="13">
        <v>3</v>
      </c>
      <c r="F6" s="13"/>
      <c r="G6" s="18"/>
      <c r="H6" s="102"/>
      <c r="I6" s="102"/>
      <c r="J6" s="102"/>
      <c r="K6" s="102"/>
      <c r="L6" s="113"/>
      <c r="M6" s="27"/>
      <c r="N6" s="98"/>
    </row>
    <row r="7" spans="1:14" s="5" customFormat="1" ht="5.0999999999999996" customHeight="1" thickBot="1">
      <c r="A7" s="38"/>
      <c r="B7" s="18"/>
      <c r="C7" s="18"/>
      <c r="D7" s="18"/>
      <c r="E7" s="18"/>
      <c r="F7" s="18"/>
      <c r="G7" s="18"/>
      <c r="H7" s="13"/>
      <c r="I7" s="13"/>
      <c r="J7" s="13"/>
      <c r="K7" s="13"/>
      <c r="L7" s="113"/>
      <c r="M7" s="27"/>
    </row>
    <row r="8" spans="1:14" ht="19.5" customHeight="1">
      <c r="A8" s="80" t="s">
        <v>0</v>
      </c>
      <c r="B8" s="81">
        <v>0</v>
      </c>
      <c r="C8" s="81">
        <v>1</v>
      </c>
      <c r="D8" s="81">
        <v>2</v>
      </c>
      <c r="E8" s="81">
        <v>3</v>
      </c>
      <c r="F8" s="82"/>
      <c r="G8" s="82"/>
      <c r="H8" s="82"/>
      <c r="I8" s="82"/>
      <c r="J8" s="81" t="s">
        <v>8</v>
      </c>
      <c r="K8" s="28">
        <f>K9+K27</f>
        <v>0</v>
      </c>
      <c r="L8" s="83">
        <f>L9+L27</f>
        <v>30</v>
      </c>
      <c r="M8" s="14"/>
    </row>
    <row r="9" spans="1:14" ht="21.75" customHeight="1">
      <c r="A9" s="84" t="s">
        <v>200</v>
      </c>
      <c r="B9" s="85"/>
      <c r="C9" s="85"/>
      <c r="D9" s="85"/>
      <c r="E9" s="76"/>
      <c r="F9" s="76"/>
      <c r="G9" s="76"/>
      <c r="H9" s="76"/>
      <c r="I9" s="76"/>
      <c r="J9" s="77" t="s">
        <v>9</v>
      </c>
      <c r="K9" s="86">
        <f>K11 + K13 +K15+K17+K21+K23</f>
        <v>0</v>
      </c>
      <c r="L9" s="79">
        <f>SUM(L11:L24)</f>
        <v>12</v>
      </c>
      <c r="M9" s="14"/>
    </row>
    <row r="10" spans="1:14" ht="12" customHeight="1" thickBot="1">
      <c r="A10" s="19"/>
      <c r="B10" s="14"/>
      <c r="C10" s="14"/>
      <c r="D10" s="14"/>
      <c r="E10" s="14"/>
      <c r="F10" s="14"/>
      <c r="G10" s="14"/>
      <c r="H10" s="14"/>
      <c r="I10" s="14"/>
      <c r="J10" s="8"/>
      <c r="K10" s="29"/>
      <c r="L10" s="30"/>
      <c r="M10" s="14"/>
    </row>
    <row r="11" spans="1:14" ht="94.5" customHeight="1" thickBot="1">
      <c r="A11" s="41" t="s">
        <v>180</v>
      </c>
      <c r="B11" s="42" t="s">
        <v>38</v>
      </c>
      <c r="C11" s="42"/>
      <c r="D11" s="43" t="s">
        <v>39</v>
      </c>
      <c r="E11" s="42"/>
      <c r="F11" s="42"/>
      <c r="G11" s="43"/>
      <c r="H11" s="43">
        <v>1</v>
      </c>
      <c r="I11" s="43"/>
      <c r="J11" s="44"/>
      <c r="K11" s="45">
        <f>H11*J11</f>
        <v>0</v>
      </c>
      <c r="L11" s="46">
        <v>2</v>
      </c>
      <c r="M11" s="14"/>
      <c r="N11" s="39"/>
    </row>
    <row r="12" spans="1:14" ht="12" customHeight="1" thickBot="1">
      <c r="A12" s="19"/>
      <c r="B12" s="14"/>
      <c r="C12" s="14"/>
      <c r="D12" s="14"/>
      <c r="E12" s="14"/>
      <c r="F12" s="14"/>
      <c r="G12" s="14"/>
      <c r="H12" s="14"/>
      <c r="I12" s="14"/>
      <c r="J12" s="8"/>
      <c r="K12" s="29"/>
      <c r="L12" s="30"/>
      <c r="M12" s="14"/>
    </row>
    <row r="13" spans="1:14" ht="102.75" customHeight="1" thickBot="1">
      <c r="A13" s="41" t="s">
        <v>181</v>
      </c>
      <c r="B13" s="43" t="s">
        <v>10</v>
      </c>
      <c r="C13" s="43" t="s">
        <v>78</v>
      </c>
      <c r="D13" s="42" t="s">
        <v>75</v>
      </c>
      <c r="E13" s="42"/>
      <c r="F13" s="42"/>
      <c r="G13" s="43"/>
      <c r="H13" s="43">
        <v>1</v>
      </c>
      <c r="I13" s="43"/>
      <c r="J13" s="44"/>
      <c r="K13" s="45">
        <f>H13*J13</f>
        <v>0</v>
      </c>
      <c r="L13" s="46">
        <v>2</v>
      </c>
      <c r="M13" s="14"/>
      <c r="N13" s="39"/>
    </row>
    <row r="14" spans="1:14" ht="11.45" customHeight="1" thickBot="1">
      <c r="A14" s="19"/>
      <c r="B14" s="14"/>
      <c r="C14" s="47"/>
      <c r="D14" s="47"/>
      <c r="E14" s="47"/>
      <c r="F14" s="47"/>
      <c r="G14" s="14"/>
      <c r="H14" s="14"/>
      <c r="I14" s="14"/>
      <c r="K14" s="31"/>
      <c r="L14" s="48"/>
      <c r="M14" s="14"/>
    </row>
    <row r="15" spans="1:14" ht="72.75" customHeight="1" thickBot="1">
      <c r="A15" s="49" t="s">
        <v>79</v>
      </c>
      <c r="B15" s="43" t="s">
        <v>76</v>
      </c>
      <c r="C15" s="43" t="s">
        <v>77</v>
      </c>
      <c r="D15" s="43" t="s">
        <v>90</v>
      </c>
      <c r="E15" s="42"/>
      <c r="F15" s="42"/>
      <c r="G15" s="43"/>
      <c r="H15" s="43">
        <v>1</v>
      </c>
      <c r="I15" s="43"/>
      <c r="J15" s="44"/>
      <c r="K15" s="45">
        <f>H15*J15</f>
        <v>0</v>
      </c>
      <c r="L15" s="46">
        <v>2</v>
      </c>
      <c r="M15" s="14"/>
      <c r="N15" s="39"/>
    </row>
    <row r="16" spans="1:14" ht="12" customHeight="1" thickBot="1">
      <c r="A16" s="19"/>
      <c r="B16" s="14"/>
      <c r="C16" s="47"/>
      <c r="D16" s="47"/>
      <c r="E16" s="47"/>
      <c r="F16" s="47"/>
      <c r="G16" s="14"/>
      <c r="H16" s="14"/>
      <c r="I16" s="14"/>
      <c r="K16" s="31"/>
      <c r="L16" s="48"/>
      <c r="M16" s="14"/>
    </row>
    <row r="17" spans="1:14" ht="154.5" customHeight="1" thickBot="1">
      <c r="A17" s="49" t="s">
        <v>182</v>
      </c>
      <c r="B17" s="43" t="s">
        <v>95</v>
      </c>
      <c r="C17" s="42" t="s">
        <v>96</v>
      </c>
      <c r="D17" s="42" t="s">
        <v>97</v>
      </c>
      <c r="E17" s="42"/>
      <c r="F17" s="42"/>
      <c r="G17" s="43"/>
      <c r="H17" s="43">
        <v>1</v>
      </c>
      <c r="I17" s="43"/>
      <c r="J17" s="44"/>
      <c r="K17" s="45">
        <f>H17*J17</f>
        <v>0</v>
      </c>
      <c r="L17" s="46">
        <v>2</v>
      </c>
      <c r="M17" s="14"/>
      <c r="N17" s="39"/>
    </row>
    <row r="18" spans="1:14" s="9" customFormat="1" ht="14.45" customHeight="1">
      <c r="A18" s="50"/>
      <c r="B18" s="20"/>
      <c r="C18" s="51"/>
      <c r="D18" s="51"/>
      <c r="E18" s="51"/>
      <c r="F18" s="51"/>
      <c r="G18" s="20"/>
      <c r="H18" s="20"/>
      <c r="I18" s="20"/>
      <c r="K18" s="52"/>
      <c r="L18" s="53"/>
      <c r="M18" s="20"/>
    </row>
    <row r="19" spans="1:14" s="1" customFormat="1" ht="104.45" customHeight="1">
      <c r="A19" s="54" t="s">
        <v>183</v>
      </c>
      <c r="B19" s="32" t="s">
        <v>22</v>
      </c>
      <c r="C19" s="55" t="s">
        <v>110</v>
      </c>
      <c r="D19" s="55" t="s">
        <v>111</v>
      </c>
      <c r="E19" s="55"/>
      <c r="F19" s="55"/>
      <c r="G19" s="32"/>
      <c r="H19" s="32">
        <v>0</v>
      </c>
      <c r="I19" s="32"/>
      <c r="J19" s="44"/>
      <c r="K19" s="56">
        <f>H19*J19</f>
        <v>0</v>
      </c>
      <c r="L19" s="57"/>
      <c r="M19" s="32"/>
    </row>
    <row r="20" spans="1:14" ht="15" thickBot="1">
      <c r="A20" s="19"/>
      <c r="B20" s="14"/>
      <c r="C20" s="47"/>
      <c r="D20" s="47"/>
      <c r="E20" s="47"/>
      <c r="F20" s="47"/>
      <c r="G20" s="14"/>
      <c r="H20" s="14"/>
      <c r="I20" s="14"/>
      <c r="K20" s="31"/>
      <c r="L20" s="48"/>
      <c r="M20" s="14"/>
    </row>
    <row r="21" spans="1:14" ht="113.25" customHeight="1" thickBot="1">
      <c r="A21" s="41" t="s">
        <v>184</v>
      </c>
      <c r="B21" s="42" t="s">
        <v>101</v>
      </c>
      <c r="C21" s="42"/>
      <c r="D21" s="58" t="s">
        <v>162</v>
      </c>
      <c r="E21" s="42"/>
      <c r="F21" s="42"/>
      <c r="G21" s="43"/>
      <c r="H21" s="43">
        <v>1</v>
      </c>
      <c r="I21" s="43"/>
      <c r="J21" s="44"/>
      <c r="K21" s="45">
        <f>H21*J21</f>
        <v>0</v>
      </c>
      <c r="L21" s="46">
        <v>2</v>
      </c>
      <c r="M21" s="14"/>
      <c r="N21" s="39"/>
    </row>
    <row r="22" spans="1:14" ht="15" thickBot="1">
      <c r="A22" s="19"/>
      <c r="B22" s="14"/>
      <c r="C22" s="47"/>
      <c r="D22" s="47"/>
      <c r="E22" s="47"/>
      <c r="F22" s="47"/>
      <c r="G22" s="14"/>
      <c r="H22" s="14"/>
      <c r="I22" s="14"/>
      <c r="K22" s="31"/>
      <c r="L22" s="48"/>
      <c r="M22" s="14"/>
    </row>
    <row r="23" spans="1:14" ht="85.5" customHeight="1" thickBot="1">
      <c r="A23" s="41" t="s">
        <v>185</v>
      </c>
      <c r="B23" s="42" t="s">
        <v>174</v>
      </c>
      <c r="C23" s="43"/>
      <c r="D23" s="58" t="s">
        <v>175</v>
      </c>
      <c r="E23" s="42"/>
      <c r="F23" s="42"/>
      <c r="G23" s="43"/>
      <c r="H23" s="43">
        <v>1</v>
      </c>
      <c r="I23" s="43"/>
      <c r="J23" s="44"/>
      <c r="K23" s="45">
        <f>H23*J23</f>
        <v>0</v>
      </c>
      <c r="L23" s="46">
        <v>2</v>
      </c>
      <c r="M23" s="14"/>
      <c r="N23" s="39"/>
    </row>
    <row r="24" spans="1:14">
      <c r="A24" s="19"/>
      <c r="B24" s="14"/>
      <c r="C24" s="47"/>
      <c r="D24" s="47"/>
      <c r="E24" s="47"/>
      <c r="F24" s="47"/>
      <c r="G24" s="14"/>
      <c r="H24" s="14"/>
      <c r="I24" s="14"/>
      <c r="K24" s="31"/>
      <c r="L24" s="14"/>
      <c r="M24" s="14"/>
    </row>
    <row r="25" spans="1:14">
      <c r="A25" s="19"/>
      <c r="B25" s="14"/>
      <c r="C25" s="14"/>
      <c r="D25" s="14"/>
      <c r="E25" s="14"/>
      <c r="F25" s="14"/>
      <c r="G25" s="14"/>
      <c r="H25" s="14"/>
      <c r="I25" s="14"/>
      <c r="K25" s="14"/>
      <c r="L25" s="14"/>
      <c r="M25" s="14"/>
    </row>
    <row r="26" spans="1:14" ht="11.1" customHeight="1">
      <c r="A26" s="19"/>
      <c r="B26" s="47"/>
      <c r="C26" s="14"/>
      <c r="D26" s="47"/>
      <c r="E26" s="47"/>
      <c r="F26" s="47"/>
      <c r="G26" s="14"/>
      <c r="H26" s="14"/>
      <c r="I26" s="14"/>
      <c r="K26" s="31"/>
      <c r="L26" s="48"/>
      <c r="M26" s="14"/>
    </row>
    <row r="27" spans="1:14" ht="51.95" customHeight="1">
      <c r="A27" s="74" t="s">
        <v>201</v>
      </c>
      <c r="B27" s="75">
        <v>0</v>
      </c>
      <c r="C27" s="75">
        <v>1</v>
      </c>
      <c r="D27" s="75">
        <v>2</v>
      </c>
      <c r="E27" s="75">
        <v>3</v>
      </c>
      <c r="F27" s="76"/>
      <c r="G27" s="76"/>
      <c r="H27" s="76"/>
      <c r="I27" s="76"/>
      <c r="J27" s="77" t="s">
        <v>12</v>
      </c>
      <c r="K27" s="78">
        <f>K29+K31+K40+K42+K44+K46+K48</f>
        <v>0</v>
      </c>
      <c r="L27" s="79">
        <f>SUM(L29:L48)</f>
        <v>18</v>
      </c>
      <c r="M27" s="14"/>
    </row>
    <row r="28" spans="1:14" ht="15" thickBot="1">
      <c r="A28" s="19"/>
      <c r="B28" s="14"/>
      <c r="C28" s="14"/>
      <c r="D28" s="14"/>
      <c r="E28" s="14"/>
      <c r="F28" s="14"/>
      <c r="G28" s="14"/>
      <c r="H28" s="14"/>
      <c r="I28" s="14"/>
      <c r="J28" s="8"/>
      <c r="K28" s="29"/>
      <c r="L28" s="59"/>
      <c r="M28" s="14"/>
    </row>
    <row r="29" spans="1:14" ht="62.1" customHeight="1" thickBot="1">
      <c r="A29" s="41" t="s">
        <v>186</v>
      </c>
      <c r="B29" s="42" t="s">
        <v>40</v>
      </c>
      <c r="C29" s="60" t="s">
        <v>63</v>
      </c>
      <c r="D29" s="58" t="s">
        <v>64</v>
      </c>
      <c r="E29" s="61" t="s">
        <v>11</v>
      </c>
      <c r="F29" s="61"/>
      <c r="G29" s="43"/>
      <c r="H29" s="43">
        <v>2</v>
      </c>
      <c r="I29" s="43"/>
      <c r="J29" s="44"/>
      <c r="K29" s="45">
        <f>H29*J29</f>
        <v>0</v>
      </c>
      <c r="L29" s="46">
        <v>4</v>
      </c>
      <c r="M29" s="14"/>
      <c r="N29" s="39"/>
    </row>
    <row r="30" spans="1:14" ht="23.45" customHeight="1" thickBot="1">
      <c r="A30" s="19"/>
      <c r="B30" s="47"/>
      <c r="C30" s="14"/>
      <c r="D30" s="47"/>
      <c r="E30" s="47"/>
      <c r="F30" s="47"/>
      <c r="G30" s="14"/>
      <c r="H30" s="62"/>
      <c r="I30" s="14"/>
      <c r="K30" s="31"/>
      <c r="L30" s="14"/>
      <c r="M30" s="14"/>
    </row>
    <row r="31" spans="1:14" ht="24.95" customHeight="1">
      <c r="A31" s="99" t="s">
        <v>161</v>
      </c>
      <c r="B31" s="100" t="s">
        <v>13</v>
      </c>
      <c r="C31" s="100" t="s">
        <v>41</v>
      </c>
      <c r="D31" s="100" t="s">
        <v>42</v>
      </c>
      <c r="E31" s="100" t="s">
        <v>43</v>
      </c>
      <c r="F31" s="60"/>
      <c r="G31" s="43"/>
      <c r="H31" s="115">
        <v>1</v>
      </c>
      <c r="I31" s="43"/>
      <c r="J31" s="107"/>
      <c r="K31" s="108">
        <f>H31*J31</f>
        <v>0</v>
      </c>
      <c r="L31" s="103">
        <v>3</v>
      </c>
      <c r="M31" s="14"/>
      <c r="N31" s="104"/>
    </row>
    <row r="32" spans="1:14">
      <c r="A32" s="99"/>
      <c r="B32" s="100"/>
      <c r="C32" s="100"/>
      <c r="D32" s="100"/>
      <c r="E32" s="100"/>
      <c r="F32" s="60"/>
      <c r="G32" s="43"/>
      <c r="H32" s="115"/>
      <c r="I32" s="43"/>
      <c r="J32" s="107"/>
      <c r="K32" s="108"/>
      <c r="L32" s="103"/>
      <c r="M32" s="14"/>
      <c r="N32" s="105"/>
    </row>
    <row r="33" spans="1:14">
      <c r="A33" s="99"/>
      <c r="B33" s="100"/>
      <c r="C33" s="100"/>
      <c r="D33" s="100"/>
      <c r="E33" s="100"/>
      <c r="F33" s="60"/>
      <c r="G33" s="43"/>
      <c r="H33" s="115"/>
      <c r="I33" s="43"/>
      <c r="J33" s="107"/>
      <c r="K33" s="108"/>
      <c r="L33" s="103"/>
      <c r="M33" s="14"/>
      <c r="N33" s="105"/>
    </row>
    <row r="34" spans="1:14">
      <c r="A34" s="99"/>
      <c r="B34" s="100"/>
      <c r="C34" s="100"/>
      <c r="D34" s="100"/>
      <c r="E34" s="100"/>
      <c r="F34" s="60"/>
      <c r="G34" s="43"/>
      <c r="H34" s="115"/>
      <c r="I34" s="43"/>
      <c r="J34" s="107"/>
      <c r="K34" s="108"/>
      <c r="L34" s="103"/>
      <c r="M34" s="14"/>
      <c r="N34" s="105"/>
    </row>
    <row r="35" spans="1:14">
      <c r="A35" s="99"/>
      <c r="B35" s="100"/>
      <c r="C35" s="100"/>
      <c r="D35" s="100"/>
      <c r="E35" s="100"/>
      <c r="F35" s="60"/>
      <c r="G35" s="43"/>
      <c r="H35" s="115"/>
      <c r="I35" s="43"/>
      <c r="J35" s="107"/>
      <c r="K35" s="108"/>
      <c r="L35" s="103"/>
      <c r="M35" s="14"/>
      <c r="N35" s="105"/>
    </row>
    <row r="36" spans="1:14" ht="102.75" customHeight="1" thickBot="1">
      <c r="A36" s="99"/>
      <c r="B36" s="100"/>
      <c r="C36" s="100"/>
      <c r="D36" s="100"/>
      <c r="E36" s="100"/>
      <c r="F36" s="60"/>
      <c r="G36" s="43"/>
      <c r="H36" s="115"/>
      <c r="I36" s="43"/>
      <c r="J36" s="107"/>
      <c r="K36" s="108"/>
      <c r="L36" s="103"/>
      <c r="M36" s="14"/>
      <c r="N36" s="106"/>
    </row>
    <row r="37" spans="1:14" ht="15" thickBot="1">
      <c r="A37" s="19"/>
      <c r="B37" s="47"/>
      <c r="C37" s="14"/>
      <c r="D37" s="47"/>
      <c r="E37" s="47"/>
      <c r="F37" s="47"/>
      <c r="G37" s="14"/>
      <c r="H37" s="14"/>
      <c r="I37" s="14"/>
      <c r="K37" s="31"/>
      <c r="L37" s="14"/>
      <c r="M37" s="14"/>
    </row>
    <row r="38" spans="1:14" s="9" customFormat="1" ht="75" customHeight="1" thickBot="1">
      <c r="A38" s="54" t="s">
        <v>164</v>
      </c>
      <c r="B38" s="55" t="s">
        <v>44</v>
      </c>
      <c r="C38" s="32" t="s">
        <v>45</v>
      </c>
      <c r="D38" s="55" t="s">
        <v>46</v>
      </c>
      <c r="E38" s="55"/>
      <c r="F38" s="55"/>
      <c r="G38" s="32"/>
      <c r="H38" s="32">
        <v>0</v>
      </c>
      <c r="I38" s="32"/>
      <c r="J38" s="44"/>
      <c r="K38" s="56">
        <f>H38*J38</f>
        <v>0</v>
      </c>
      <c r="L38" s="32">
        <v>0</v>
      </c>
      <c r="M38" s="20"/>
      <c r="N38" s="40"/>
    </row>
    <row r="39" spans="1:14" ht="15" thickBot="1">
      <c r="A39" s="19"/>
      <c r="B39" s="47"/>
      <c r="C39" s="14"/>
      <c r="D39" s="47"/>
      <c r="E39" s="47"/>
      <c r="F39" s="47"/>
      <c r="G39" s="14"/>
      <c r="H39" s="14"/>
      <c r="I39" s="14"/>
      <c r="K39" s="31"/>
      <c r="L39" s="14"/>
      <c r="M39" s="14"/>
    </row>
    <row r="40" spans="1:14" ht="90" customHeight="1" thickBot="1">
      <c r="A40" s="41" t="s">
        <v>163</v>
      </c>
      <c r="B40" s="42" t="s">
        <v>47</v>
      </c>
      <c r="C40" s="42"/>
      <c r="D40" s="58" t="s">
        <v>109</v>
      </c>
      <c r="E40" s="42"/>
      <c r="F40" s="42"/>
      <c r="G40" s="43"/>
      <c r="H40" s="43">
        <v>1</v>
      </c>
      <c r="I40" s="43"/>
      <c r="J40" s="44"/>
      <c r="K40" s="45">
        <f>H40*J40</f>
        <v>0</v>
      </c>
      <c r="L40" s="46">
        <v>2</v>
      </c>
      <c r="M40" s="14"/>
      <c r="N40" s="39"/>
    </row>
    <row r="41" spans="1:14" ht="15" thickBot="1">
      <c r="A41" s="19"/>
      <c r="B41" s="14"/>
      <c r="C41" s="14"/>
      <c r="D41" s="14"/>
      <c r="E41" s="14"/>
      <c r="F41" s="14"/>
      <c r="G41" s="14"/>
      <c r="H41" s="14"/>
      <c r="I41" s="14"/>
      <c r="K41" s="31"/>
      <c r="L41" s="14"/>
      <c r="M41" s="14"/>
    </row>
    <row r="42" spans="1:14" ht="66" customHeight="1" thickBot="1">
      <c r="A42" s="41" t="s">
        <v>115</v>
      </c>
      <c r="B42" s="42" t="s">
        <v>14</v>
      </c>
      <c r="C42" s="60" t="s">
        <v>73</v>
      </c>
      <c r="D42" s="42" t="s">
        <v>74</v>
      </c>
      <c r="E42" s="42"/>
      <c r="F42" s="42"/>
      <c r="G42" s="43"/>
      <c r="H42" s="43">
        <v>1</v>
      </c>
      <c r="I42" s="43"/>
      <c r="J42" s="44"/>
      <c r="K42" s="45">
        <f>H42*J42</f>
        <v>0</v>
      </c>
      <c r="L42" s="46">
        <v>2</v>
      </c>
      <c r="M42" s="14"/>
      <c r="N42" s="39"/>
    </row>
    <row r="43" spans="1:14" ht="15" thickBot="1">
      <c r="A43" s="19"/>
      <c r="B43" s="14"/>
      <c r="C43" s="47"/>
      <c r="D43" s="47"/>
      <c r="E43" s="47"/>
      <c r="F43" s="47"/>
      <c r="G43" s="14"/>
      <c r="H43" s="14"/>
      <c r="I43" s="14"/>
      <c r="K43" s="31"/>
      <c r="L43" s="14"/>
      <c r="M43" s="14"/>
    </row>
    <row r="44" spans="1:14" ht="78" customHeight="1" thickBot="1">
      <c r="A44" s="41" t="s">
        <v>116</v>
      </c>
      <c r="B44" s="42" t="s">
        <v>15</v>
      </c>
      <c r="C44" s="60" t="s">
        <v>11</v>
      </c>
      <c r="D44" s="42" t="s">
        <v>16</v>
      </c>
      <c r="E44" s="42" t="s">
        <v>17</v>
      </c>
      <c r="F44" s="42"/>
      <c r="G44" s="43"/>
      <c r="H44" s="43">
        <v>1</v>
      </c>
      <c r="I44" s="43"/>
      <c r="J44" s="44"/>
      <c r="K44" s="45">
        <f>H44*J44</f>
        <v>0</v>
      </c>
      <c r="L44" s="46">
        <f>3*H44</f>
        <v>3</v>
      </c>
      <c r="M44" s="14"/>
      <c r="N44" s="39"/>
    </row>
    <row r="45" spans="1:14" ht="15" thickBot="1">
      <c r="A45" s="19"/>
      <c r="B45" s="47"/>
      <c r="C45" s="14"/>
      <c r="D45" s="47"/>
      <c r="E45" s="47"/>
      <c r="F45" s="47"/>
      <c r="G45" s="14"/>
      <c r="H45" s="14"/>
      <c r="I45" s="14"/>
      <c r="K45" s="31"/>
      <c r="L45" s="14"/>
      <c r="M45" s="14"/>
    </row>
    <row r="46" spans="1:14" ht="84" customHeight="1" thickBot="1">
      <c r="A46" s="41" t="s">
        <v>117</v>
      </c>
      <c r="B46" s="42" t="s">
        <v>18</v>
      </c>
      <c r="C46" s="42" t="s">
        <v>71</v>
      </c>
      <c r="D46" s="42" t="s">
        <v>72</v>
      </c>
      <c r="E46" s="43"/>
      <c r="F46" s="43"/>
      <c r="G46" s="43"/>
      <c r="H46" s="43">
        <v>1</v>
      </c>
      <c r="I46" s="43"/>
      <c r="J46" s="44"/>
      <c r="K46" s="45">
        <f>H46*J46</f>
        <v>0</v>
      </c>
      <c r="L46" s="46">
        <v>2</v>
      </c>
      <c r="M46" s="14"/>
      <c r="N46" s="39"/>
    </row>
    <row r="47" spans="1:14" s="9" customFormat="1" ht="19.5" customHeight="1" thickBot="1">
      <c r="A47" s="50"/>
      <c r="B47" s="51"/>
      <c r="C47" s="20"/>
      <c r="D47" s="51"/>
      <c r="E47" s="51"/>
      <c r="F47" s="51"/>
      <c r="G47" s="20"/>
      <c r="H47" s="20"/>
      <c r="I47" s="20"/>
      <c r="K47" s="52"/>
      <c r="L47" s="53"/>
      <c r="M47" s="20"/>
    </row>
    <row r="48" spans="1:14" ht="69.95" customHeight="1" thickBot="1">
      <c r="A48" s="41" t="s">
        <v>118</v>
      </c>
      <c r="B48" s="42" t="s">
        <v>98</v>
      </c>
      <c r="C48" s="42" t="s">
        <v>99</v>
      </c>
      <c r="D48" s="42" t="s">
        <v>100</v>
      </c>
      <c r="E48" s="42"/>
      <c r="F48" s="42"/>
      <c r="G48" s="43"/>
      <c r="H48" s="43">
        <v>1</v>
      </c>
      <c r="I48" s="43"/>
      <c r="J48" s="44"/>
      <c r="K48" s="45">
        <f>H48*J48</f>
        <v>0</v>
      </c>
      <c r="L48" s="46">
        <v>2</v>
      </c>
      <c r="M48" s="14"/>
      <c r="N48" s="39"/>
    </row>
    <row r="49" spans="1:14" ht="15" thickBot="1">
      <c r="A49" s="19"/>
      <c r="B49" s="14"/>
      <c r="C49" s="14"/>
      <c r="D49" s="14"/>
      <c r="E49" s="14"/>
      <c r="F49" s="14"/>
      <c r="G49" s="14"/>
      <c r="H49" s="14"/>
      <c r="I49" s="14"/>
      <c r="K49" s="31"/>
      <c r="L49" s="14"/>
      <c r="M49" s="14"/>
    </row>
    <row r="50" spans="1:14" ht="20.25" customHeight="1" thickBot="1">
      <c r="A50" s="70" t="s">
        <v>1</v>
      </c>
      <c r="B50" s="33">
        <v>0</v>
      </c>
      <c r="C50" s="33">
        <v>1</v>
      </c>
      <c r="D50" s="33">
        <v>2</v>
      </c>
      <c r="E50" s="33">
        <v>3</v>
      </c>
      <c r="F50" s="33"/>
      <c r="G50" s="71"/>
      <c r="H50" s="71"/>
      <c r="I50" s="71"/>
      <c r="J50" s="33" t="s">
        <v>19</v>
      </c>
      <c r="K50" s="72">
        <f>K52+K54+K68+K70+K72</f>
        <v>0</v>
      </c>
      <c r="L50" s="73">
        <f>SUM(L52:L73)</f>
        <v>30</v>
      </c>
      <c r="M50" s="14"/>
    </row>
    <row r="51" spans="1:14" ht="15" thickBot="1">
      <c r="A51" s="19"/>
      <c r="B51" s="14"/>
      <c r="C51" s="14"/>
      <c r="D51" s="14"/>
      <c r="E51" s="14"/>
      <c r="F51" s="14"/>
      <c r="G51" s="14"/>
      <c r="H51" s="14"/>
      <c r="I51" s="14"/>
      <c r="K51" s="31"/>
      <c r="L51" s="14"/>
      <c r="M51" s="14"/>
    </row>
    <row r="52" spans="1:14" ht="93.75" customHeight="1" thickBot="1">
      <c r="A52" s="41" t="s">
        <v>119</v>
      </c>
      <c r="B52" s="43" t="s">
        <v>105</v>
      </c>
      <c r="C52" s="43" t="s">
        <v>83</v>
      </c>
      <c r="D52" s="63" t="s">
        <v>106</v>
      </c>
      <c r="E52" s="63" t="s">
        <v>107</v>
      </c>
      <c r="F52" s="42"/>
      <c r="G52" s="43"/>
      <c r="H52" s="43">
        <v>2</v>
      </c>
      <c r="I52" s="43"/>
      <c r="J52" s="44"/>
      <c r="K52" s="45">
        <f>H52*J52</f>
        <v>0</v>
      </c>
      <c r="L52" s="46">
        <f>6</f>
        <v>6</v>
      </c>
      <c r="M52" s="14"/>
      <c r="N52" s="39"/>
    </row>
    <row r="53" spans="1:14" ht="15" customHeight="1" thickBot="1">
      <c r="A53" s="19"/>
      <c r="B53" s="14"/>
      <c r="C53" s="14"/>
      <c r="D53" s="14"/>
      <c r="E53" s="14"/>
      <c r="F53" s="14"/>
      <c r="G53" s="14"/>
      <c r="H53" s="14"/>
      <c r="I53" s="14"/>
      <c r="K53" s="31"/>
      <c r="L53" s="14"/>
      <c r="M53" s="14"/>
    </row>
    <row r="54" spans="1:14" ht="89.25" customHeight="1" thickBot="1">
      <c r="A54" s="41" t="s">
        <v>187</v>
      </c>
      <c r="B54" s="43"/>
      <c r="C54" s="42"/>
      <c r="D54" s="42"/>
      <c r="E54" s="42"/>
      <c r="F54" s="42"/>
      <c r="G54" s="43"/>
      <c r="H54" s="43">
        <v>2</v>
      </c>
      <c r="I54" s="43"/>
      <c r="J54" s="64">
        <f>SUM(J56:J66)</f>
        <v>0</v>
      </c>
      <c r="K54" s="45">
        <f>H54*J54</f>
        <v>0</v>
      </c>
      <c r="L54" s="46">
        <v>18</v>
      </c>
      <c r="M54" s="14"/>
      <c r="N54" s="39"/>
    </row>
    <row r="55" spans="1:14" ht="13.5" customHeight="1" thickBot="1">
      <c r="A55" s="19"/>
      <c r="B55" s="14"/>
      <c r="C55" s="47"/>
      <c r="D55" s="47"/>
      <c r="E55" s="47"/>
      <c r="F55" s="47"/>
      <c r="G55" s="14"/>
      <c r="H55" s="14"/>
      <c r="I55" s="14"/>
      <c r="K55" s="31"/>
      <c r="L55" s="48"/>
      <c r="M55" s="14"/>
    </row>
    <row r="56" spans="1:14" ht="117" customHeight="1" thickBot="1">
      <c r="A56" s="41" t="s">
        <v>120</v>
      </c>
      <c r="B56" s="43" t="s">
        <v>48</v>
      </c>
      <c r="C56" s="42" t="s">
        <v>129</v>
      </c>
      <c r="D56" s="42" t="s">
        <v>130</v>
      </c>
      <c r="E56" s="42" t="s">
        <v>131</v>
      </c>
      <c r="F56" s="42"/>
      <c r="G56" s="43"/>
      <c r="H56" s="43"/>
      <c r="I56" s="43"/>
      <c r="J56" s="44"/>
      <c r="K56" s="65"/>
      <c r="L56" s="46"/>
      <c r="M56" s="14"/>
      <c r="N56" s="39"/>
    </row>
    <row r="57" spans="1:14" ht="15" customHeight="1" thickBot="1">
      <c r="A57" s="19"/>
      <c r="B57" s="14"/>
      <c r="C57" s="14"/>
      <c r="D57" s="14"/>
      <c r="E57" s="14"/>
      <c r="F57" s="14"/>
      <c r="G57" s="14"/>
      <c r="H57" s="14"/>
      <c r="I57" s="14"/>
      <c r="K57" s="31"/>
      <c r="L57" s="14"/>
      <c r="M57" s="14"/>
    </row>
    <row r="58" spans="1:14" ht="108" customHeight="1" thickBot="1">
      <c r="A58" s="41" t="s">
        <v>121</v>
      </c>
      <c r="B58" s="43" t="s">
        <v>49</v>
      </c>
      <c r="C58" s="42" t="s">
        <v>50</v>
      </c>
      <c r="D58" s="42" t="s">
        <v>51</v>
      </c>
      <c r="E58" s="42" t="s">
        <v>91</v>
      </c>
      <c r="F58" s="42"/>
      <c r="G58" s="43"/>
      <c r="H58" s="43"/>
      <c r="I58" s="43"/>
      <c r="J58" s="44"/>
      <c r="K58" s="65"/>
      <c r="L58" s="46"/>
      <c r="M58" s="14"/>
      <c r="N58" s="39"/>
    </row>
    <row r="59" spans="1:14" ht="12" customHeight="1" thickBot="1">
      <c r="A59" s="19"/>
      <c r="B59" s="14"/>
      <c r="C59" s="14"/>
      <c r="D59" s="14"/>
      <c r="E59" s="14"/>
      <c r="F59" s="14"/>
      <c r="G59" s="14"/>
      <c r="H59" s="14"/>
      <c r="I59" s="14"/>
      <c r="K59" s="31"/>
      <c r="L59" s="14"/>
      <c r="M59" s="14"/>
    </row>
    <row r="60" spans="1:14" ht="93.75" customHeight="1" thickBot="1">
      <c r="A60" s="41" t="s">
        <v>188</v>
      </c>
      <c r="B60" s="42" t="s">
        <v>52</v>
      </c>
      <c r="C60" s="43" t="s">
        <v>126</v>
      </c>
      <c r="D60" s="43" t="s">
        <v>127</v>
      </c>
      <c r="E60" s="42"/>
      <c r="F60" s="42"/>
      <c r="G60" s="43"/>
      <c r="H60" s="43"/>
      <c r="I60" s="43"/>
      <c r="J60" s="44"/>
      <c r="K60" s="65"/>
      <c r="L60" s="46"/>
      <c r="M60" s="14"/>
      <c r="N60" s="39"/>
    </row>
    <row r="61" spans="1:14" ht="15" thickBot="1">
      <c r="A61" s="66"/>
      <c r="B61" s="67"/>
      <c r="C61" s="67"/>
      <c r="D61" s="67"/>
      <c r="E61" s="67"/>
      <c r="F61" s="67"/>
      <c r="G61" s="67"/>
      <c r="H61" s="14"/>
      <c r="I61" s="14"/>
      <c r="K61" s="31"/>
      <c r="L61" s="48"/>
      <c r="M61" s="14"/>
    </row>
    <row r="62" spans="1:14" ht="147.75" customHeight="1" thickBot="1">
      <c r="A62" s="41" t="s">
        <v>189</v>
      </c>
      <c r="B62" s="43" t="s">
        <v>135</v>
      </c>
      <c r="C62" s="42" t="s">
        <v>137</v>
      </c>
      <c r="D62" s="60" t="s">
        <v>138</v>
      </c>
      <c r="E62" s="42" t="s">
        <v>139</v>
      </c>
      <c r="F62" s="42"/>
      <c r="G62" s="43"/>
      <c r="H62" s="43"/>
      <c r="I62" s="43"/>
      <c r="J62" s="44"/>
      <c r="K62" s="65"/>
      <c r="L62" s="46"/>
      <c r="M62" s="14"/>
      <c r="N62" s="39"/>
    </row>
    <row r="63" spans="1:14" ht="15" thickBot="1">
      <c r="A63" s="19"/>
      <c r="B63" s="14"/>
      <c r="C63" s="14"/>
      <c r="D63" s="14"/>
      <c r="E63" s="14"/>
      <c r="F63" s="14"/>
      <c r="G63" s="14"/>
      <c r="H63" s="14"/>
      <c r="I63" s="14"/>
      <c r="K63" s="31"/>
      <c r="L63" s="14"/>
      <c r="M63" s="14"/>
    </row>
    <row r="64" spans="1:14" s="9" customFormat="1" ht="172.5" customHeight="1" thickBot="1">
      <c r="A64" s="41" t="s">
        <v>190</v>
      </c>
      <c r="B64" s="43" t="s">
        <v>133</v>
      </c>
      <c r="C64" s="43" t="s">
        <v>132</v>
      </c>
      <c r="D64" s="43" t="s">
        <v>128</v>
      </c>
      <c r="E64" s="43" t="s">
        <v>134</v>
      </c>
      <c r="F64" s="43"/>
      <c r="G64" s="43"/>
      <c r="H64" s="43"/>
      <c r="I64" s="43"/>
      <c r="J64" s="44"/>
      <c r="K64" s="65"/>
      <c r="L64" s="43"/>
      <c r="M64" s="20"/>
      <c r="N64" s="39"/>
    </row>
    <row r="65" spans="1:14" s="9" customFormat="1" ht="15" thickBot="1">
      <c r="A65" s="50"/>
      <c r="B65" s="20"/>
      <c r="C65" s="20"/>
      <c r="D65" s="20"/>
      <c r="E65" s="20"/>
      <c r="F65" s="20"/>
      <c r="G65" s="20"/>
      <c r="H65" s="20"/>
      <c r="I65" s="20"/>
      <c r="K65" s="52"/>
      <c r="L65" s="20"/>
      <c r="M65" s="20"/>
    </row>
    <row r="66" spans="1:14" s="9" customFormat="1" ht="127.5" customHeight="1" thickBot="1">
      <c r="A66" s="41" t="s">
        <v>191</v>
      </c>
      <c r="B66" s="43" t="s">
        <v>53</v>
      </c>
      <c r="C66" s="43" t="s">
        <v>54</v>
      </c>
      <c r="D66" s="43" t="s">
        <v>136</v>
      </c>
      <c r="E66" s="43"/>
      <c r="F66" s="43"/>
      <c r="G66" s="43"/>
      <c r="H66" s="43"/>
      <c r="I66" s="43"/>
      <c r="J66" s="44"/>
      <c r="K66" s="65"/>
      <c r="L66" s="43"/>
      <c r="M66" s="20"/>
      <c r="N66" s="39"/>
    </row>
    <row r="67" spans="1:14" s="9" customFormat="1" ht="15" thickBot="1">
      <c r="A67" s="50"/>
      <c r="B67" s="20"/>
      <c r="C67" s="20"/>
      <c r="D67" s="20"/>
      <c r="E67" s="20"/>
      <c r="F67" s="20"/>
      <c r="G67" s="20"/>
      <c r="H67" s="20"/>
      <c r="I67" s="20"/>
      <c r="K67" s="52"/>
      <c r="L67" s="20"/>
      <c r="M67" s="20"/>
    </row>
    <row r="68" spans="1:14" s="9" customFormat="1" ht="149.25" customHeight="1" thickBot="1">
      <c r="A68" s="41" t="s">
        <v>122</v>
      </c>
      <c r="B68" s="43" t="s">
        <v>55</v>
      </c>
      <c r="C68" s="43"/>
      <c r="D68" s="63" t="s">
        <v>145</v>
      </c>
      <c r="E68" s="43"/>
      <c r="F68" s="43"/>
      <c r="G68" s="43"/>
      <c r="H68" s="43">
        <v>1</v>
      </c>
      <c r="I68" s="43"/>
      <c r="J68" s="44"/>
      <c r="K68" s="45">
        <f>H68*J68</f>
        <v>0</v>
      </c>
      <c r="L68" s="43">
        <v>2</v>
      </c>
      <c r="M68" s="20"/>
      <c r="N68" s="39"/>
    </row>
    <row r="69" spans="1:14" s="9" customFormat="1" ht="15" thickBot="1">
      <c r="A69" s="50"/>
      <c r="B69" s="20"/>
      <c r="C69" s="20"/>
      <c r="D69" s="20"/>
      <c r="E69" s="20"/>
      <c r="F69" s="20"/>
      <c r="G69" s="20"/>
      <c r="H69" s="20"/>
      <c r="I69" s="20"/>
      <c r="K69" s="52"/>
      <c r="L69" s="20"/>
      <c r="M69" s="20"/>
    </row>
    <row r="70" spans="1:14" s="9" customFormat="1" ht="77.25" customHeight="1" thickBot="1">
      <c r="A70" s="41" t="s">
        <v>156</v>
      </c>
      <c r="B70" s="43" t="s">
        <v>22</v>
      </c>
      <c r="C70" s="43"/>
      <c r="D70" s="43" t="s">
        <v>112</v>
      </c>
      <c r="E70" s="43"/>
      <c r="F70" s="43"/>
      <c r="G70" s="43"/>
      <c r="H70" s="43">
        <v>1</v>
      </c>
      <c r="I70" s="43"/>
      <c r="J70" s="44"/>
      <c r="K70" s="45">
        <f>H70*J70</f>
        <v>0</v>
      </c>
      <c r="L70" s="43">
        <v>2</v>
      </c>
      <c r="M70" s="20"/>
      <c r="N70" s="39"/>
    </row>
    <row r="71" spans="1:14" ht="15" thickBot="1">
      <c r="A71" s="19"/>
      <c r="B71" s="14"/>
      <c r="C71" s="14"/>
      <c r="D71" s="14"/>
      <c r="E71" s="14"/>
      <c r="F71" s="14"/>
      <c r="G71" s="14"/>
      <c r="H71" s="14"/>
      <c r="I71" s="14"/>
      <c r="K71" s="31"/>
      <c r="L71" s="14"/>
      <c r="M71" s="14"/>
    </row>
    <row r="72" spans="1:14" s="9" customFormat="1" ht="105" customHeight="1" thickBot="1">
      <c r="A72" s="41" t="s">
        <v>192</v>
      </c>
      <c r="B72" s="43" t="s">
        <v>141</v>
      </c>
      <c r="C72" s="43"/>
      <c r="D72" s="43" t="s">
        <v>155</v>
      </c>
      <c r="E72" s="43"/>
      <c r="F72" s="43"/>
      <c r="G72" s="43"/>
      <c r="H72" s="43">
        <v>1</v>
      </c>
      <c r="I72" s="43"/>
      <c r="J72" s="44"/>
      <c r="K72" s="45">
        <f>H72*J72</f>
        <v>0</v>
      </c>
      <c r="L72" s="43">
        <v>2</v>
      </c>
      <c r="M72" s="20"/>
      <c r="N72" s="39"/>
    </row>
    <row r="73" spans="1:14" ht="15" thickBot="1">
      <c r="A73" s="19"/>
      <c r="B73" s="14"/>
      <c r="C73" s="14"/>
      <c r="D73" s="14"/>
      <c r="E73" s="14"/>
      <c r="F73" s="14"/>
      <c r="G73" s="14"/>
      <c r="H73" s="14"/>
      <c r="I73" s="14"/>
      <c r="K73" s="31"/>
      <c r="L73" s="14"/>
      <c r="M73" s="14"/>
    </row>
    <row r="74" spans="1:14" ht="14.45" customHeight="1">
      <c r="A74" s="80" t="s">
        <v>2</v>
      </c>
      <c r="B74" s="81">
        <v>0</v>
      </c>
      <c r="C74" s="81">
        <v>1</v>
      </c>
      <c r="D74" s="81">
        <v>2</v>
      </c>
      <c r="E74" s="81">
        <v>3</v>
      </c>
      <c r="F74" s="81"/>
      <c r="G74" s="82"/>
      <c r="H74" s="82"/>
      <c r="I74" s="82"/>
      <c r="J74" s="81" t="s">
        <v>20</v>
      </c>
      <c r="K74" s="28">
        <f>K93+K75</f>
        <v>0</v>
      </c>
      <c r="L74" s="83">
        <f>L93+L75</f>
        <v>30</v>
      </c>
      <c r="M74" s="14"/>
    </row>
    <row r="75" spans="1:14" ht="91.5" customHeight="1">
      <c r="A75" s="74" t="s">
        <v>202</v>
      </c>
      <c r="B75" s="85"/>
      <c r="C75" s="85"/>
      <c r="D75" s="85"/>
      <c r="E75" s="76"/>
      <c r="F75" s="76"/>
      <c r="G75" s="76"/>
      <c r="H75" s="76"/>
      <c r="I75" s="76"/>
      <c r="J75" s="77" t="s">
        <v>21</v>
      </c>
      <c r="K75" s="86">
        <f>K77+K79+K83+K87+K89+K91</f>
        <v>0</v>
      </c>
      <c r="L75" s="79">
        <f>SUM(L77:L91)</f>
        <v>15</v>
      </c>
      <c r="M75" s="14"/>
    </row>
    <row r="76" spans="1:14" ht="14.45" customHeight="1" thickBot="1">
      <c r="A76" s="19"/>
      <c r="B76" s="14"/>
      <c r="C76" s="14"/>
      <c r="D76" s="14"/>
      <c r="E76" s="14"/>
      <c r="F76" s="14"/>
      <c r="G76" s="14"/>
      <c r="H76" s="14"/>
      <c r="I76" s="14"/>
      <c r="K76" s="31"/>
      <c r="L76" s="14"/>
      <c r="M76" s="14"/>
    </row>
    <row r="77" spans="1:14" ht="59.1" customHeight="1" thickBot="1">
      <c r="A77" s="41" t="s">
        <v>36</v>
      </c>
      <c r="B77" s="60" t="s">
        <v>151</v>
      </c>
      <c r="C77" s="60"/>
      <c r="D77" s="60" t="s">
        <v>104</v>
      </c>
      <c r="E77" s="60"/>
      <c r="F77" s="60"/>
      <c r="G77" s="43"/>
      <c r="H77" s="43">
        <v>1</v>
      </c>
      <c r="I77" s="43"/>
      <c r="J77" s="44"/>
      <c r="K77" s="45">
        <f>H77*J77</f>
        <v>0</v>
      </c>
      <c r="L77" s="46">
        <f>2</f>
        <v>2</v>
      </c>
      <c r="M77" s="14"/>
      <c r="N77" s="39"/>
    </row>
    <row r="78" spans="1:14" ht="14.45" customHeight="1" thickBot="1">
      <c r="A78" s="19"/>
      <c r="B78" s="14"/>
      <c r="C78" s="14"/>
      <c r="D78" s="14"/>
      <c r="E78" s="14"/>
      <c r="F78" s="14"/>
      <c r="G78" s="14"/>
      <c r="H78" s="14"/>
      <c r="I78" s="14"/>
      <c r="K78" s="31"/>
      <c r="L78" s="14"/>
      <c r="M78" s="14"/>
    </row>
    <row r="79" spans="1:14" ht="87.75" customHeight="1" thickBot="1">
      <c r="A79" s="41" t="s">
        <v>142</v>
      </c>
      <c r="B79" s="60" t="s">
        <v>108</v>
      </c>
      <c r="C79" s="60" t="s">
        <v>80</v>
      </c>
      <c r="D79" s="68" t="s">
        <v>103</v>
      </c>
      <c r="E79" s="60"/>
      <c r="F79" s="60"/>
      <c r="G79" s="43"/>
      <c r="H79" s="43">
        <v>2</v>
      </c>
      <c r="I79" s="43"/>
      <c r="J79" s="44"/>
      <c r="K79" s="45">
        <f>H79*J79</f>
        <v>0</v>
      </c>
      <c r="L79" s="46">
        <f>4</f>
        <v>4</v>
      </c>
      <c r="M79" s="14"/>
      <c r="N79" s="39"/>
    </row>
    <row r="80" spans="1:14" ht="14.45" customHeight="1" thickBot="1">
      <c r="A80" s="19"/>
      <c r="B80" s="14"/>
      <c r="C80" s="14"/>
      <c r="D80" s="14"/>
      <c r="E80" s="14"/>
      <c r="F80" s="14"/>
      <c r="G80" s="14"/>
      <c r="H80" s="14"/>
      <c r="I80" s="14"/>
      <c r="K80" s="31"/>
      <c r="L80" s="14"/>
      <c r="M80" s="14"/>
    </row>
    <row r="81" spans="1:14" ht="70.5" customHeight="1" thickBot="1">
      <c r="A81" s="54" t="s">
        <v>193</v>
      </c>
      <c r="B81" s="55" t="s">
        <v>140</v>
      </c>
      <c r="C81" s="32" t="s">
        <v>165</v>
      </c>
      <c r="D81" s="55" t="s">
        <v>166</v>
      </c>
      <c r="E81" s="55"/>
      <c r="F81" s="55"/>
      <c r="G81" s="32"/>
      <c r="H81" s="32">
        <v>0</v>
      </c>
      <c r="I81" s="32"/>
      <c r="J81" s="44"/>
      <c r="K81" s="56">
        <f>H81*J81</f>
        <v>0</v>
      </c>
      <c r="L81" s="57"/>
      <c r="M81" s="14"/>
      <c r="N81" s="39"/>
    </row>
    <row r="82" spans="1:14" ht="15" thickBot="1">
      <c r="A82" s="19"/>
      <c r="B82" s="14"/>
      <c r="C82" s="14"/>
      <c r="D82" s="14"/>
      <c r="E82" s="14"/>
      <c r="F82" s="14"/>
      <c r="G82" s="14"/>
      <c r="H82" s="14"/>
      <c r="I82" s="14"/>
      <c r="K82" s="31"/>
      <c r="L82" s="14"/>
      <c r="M82" s="14"/>
    </row>
    <row r="83" spans="1:14" ht="119.25" customHeight="1" thickBot="1">
      <c r="A83" s="41" t="s">
        <v>123</v>
      </c>
      <c r="B83" s="43" t="s">
        <v>56</v>
      </c>
      <c r="C83" s="42" t="s">
        <v>89</v>
      </c>
      <c r="D83" s="42" t="s">
        <v>94</v>
      </c>
      <c r="E83" s="42" t="s">
        <v>102</v>
      </c>
      <c r="F83" s="42"/>
      <c r="G83" s="43"/>
      <c r="H83" s="43">
        <v>1</v>
      </c>
      <c r="I83" s="43"/>
      <c r="J83" s="44"/>
      <c r="K83" s="45">
        <f>H83*J83</f>
        <v>0</v>
      </c>
      <c r="L83" s="46">
        <v>3</v>
      </c>
      <c r="M83" s="14"/>
      <c r="N83" s="39"/>
    </row>
    <row r="84" spans="1:14" s="9" customFormat="1" ht="17.100000000000001" customHeight="1" thickBot="1">
      <c r="A84" s="50"/>
      <c r="B84" s="20"/>
      <c r="C84" s="51"/>
      <c r="D84" s="51"/>
      <c r="E84" s="51"/>
      <c r="F84" s="51"/>
      <c r="G84" s="20"/>
      <c r="H84" s="20"/>
      <c r="I84" s="20"/>
      <c r="K84" s="52"/>
      <c r="L84" s="53"/>
      <c r="M84" s="20"/>
    </row>
    <row r="85" spans="1:14" s="9" customFormat="1" ht="76.5" customHeight="1" thickBot="1">
      <c r="A85" s="54" t="s">
        <v>167</v>
      </c>
      <c r="B85" s="32" t="s">
        <v>22</v>
      </c>
      <c r="C85" s="32" t="s">
        <v>113</v>
      </c>
      <c r="D85" s="32"/>
      <c r="E85" s="32"/>
      <c r="F85" s="32"/>
      <c r="G85" s="32"/>
      <c r="H85" s="32">
        <v>0</v>
      </c>
      <c r="I85" s="32"/>
      <c r="J85" s="44"/>
      <c r="K85" s="56">
        <f>H85*J85</f>
        <v>0</v>
      </c>
      <c r="L85" s="32"/>
      <c r="M85" s="20"/>
      <c r="N85" s="40"/>
    </row>
    <row r="86" spans="1:14" s="9" customFormat="1" ht="12.95" customHeight="1" thickBot="1">
      <c r="A86" s="50"/>
      <c r="B86" s="20"/>
      <c r="C86" s="20"/>
      <c r="D86" s="20"/>
      <c r="E86" s="20"/>
      <c r="F86" s="20"/>
      <c r="G86" s="20"/>
      <c r="H86" s="20"/>
      <c r="I86" s="20"/>
      <c r="K86" s="52"/>
      <c r="L86" s="20"/>
      <c r="M86" s="20"/>
    </row>
    <row r="87" spans="1:14" ht="46.5" customHeight="1" thickBot="1">
      <c r="A87" s="41" t="s">
        <v>124</v>
      </c>
      <c r="B87" s="42" t="s">
        <v>23</v>
      </c>
      <c r="C87" s="42" t="s">
        <v>82</v>
      </c>
      <c r="D87" s="42" t="s">
        <v>81</v>
      </c>
      <c r="E87" s="60" t="s">
        <v>11</v>
      </c>
      <c r="F87" s="60"/>
      <c r="G87" s="43"/>
      <c r="H87" s="43">
        <v>1</v>
      </c>
      <c r="I87" s="43"/>
      <c r="J87" s="44"/>
      <c r="K87" s="45">
        <f>H87*J87</f>
        <v>0</v>
      </c>
      <c r="L87" s="46">
        <v>2</v>
      </c>
      <c r="M87" s="14"/>
      <c r="N87" s="39"/>
    </row>
    <row r="88" spans="1:14" ht="15" thickBot="1">
      <c r="A88" s="19"/>
      <c r="B88" s="14"/>
      <c r="C88" s="14"/>
      <c r="D88" s="14"/>
      <c r="E88" s="14"/>
      <c r="F88" s="14"/>
      <c r="G88" s="14"/>
      <c r="H88" s="14"/>
      <c r="I88" s="14"/>
      <c r="K88" s="31"/>
      <c r="L88" s="14"/>
      <c r="M88" s="14"/>
    </row>
    <row r="89" spans="1:14" ht="77.25" customHeight="1" thickBot="1">
      <c r="A89" s="41" t="s">
        <v>125</v>
      </c>
      <c r="B89" s="42" t="s">
        <v>152</v>
      </c>
      <c r="C89" s="43"/>
      <c r="D89" s="58" t="s">
        <v>62</v>
      </c>
      <c r="E89" s="60" t="s">
        <v>11</v>
      </c>
      <c r="F89" s="60"/>
      <c r="G89" s="43"/>
      <c r="H89" s="43">
        <v>1</v>
      </c>
      <c r="I89" s="43"/>
      <c r="J89" s="44"/>
      <c r="K89" s="45">
        <f>H89*J89</f>
        <v>0</v>
      </c>
      <c r="L89" s="46">
        <v>2</v>
      </c>
      <c r="M89" s="14"/>
      <c r="N89" s="39"/>
    </row>
    <row r="90" spans="1:14" ht="15" thickBot="1">
      <c r="A90" s="19"/>
      <c r="B90" s="14"/>
      <c r="C90" s="14"/>
      <c r="D90" s="14"/>
      <c r="E90" s="14"/>
      <c r="F90" s="14"/>
      <c r="G90" s="14"/>
      <c r="H90" s="14"/>
      <c r="I90" s="14"/>
      <c r="K90" s="31"/>
      <c r="L90" s="14"/>
      <c r="M90" s="14"/>
    </row>
    <row r="91" spans="1:14" ht="43.5" thickBot="1">
      <c r="A91" s="41" t="s">
        <v>157</v>
      </c>
      <c r="B91" s="43" t="s">
        <v>22</v>
      </c>
      <c r="C91" s="43"/>
      <c r="D91" s="63" t="s">
        <v>112</v>
      </c>
      <c r="E91" s="43"/>
      <c r="F91" s="43"/>
      <c r="G91" s="43"/>
      <c r="H91" s="43">
        <v>1</v>
      </c>
      <c r="I91" s="43"/>
      <c r="J91" s="44"/>
      <c r="K91" s="45">
        <f>H91*J91</f>
        <v>0</v>
      </c>
      <c r="L91" s="46">
        <v>2</v>
      </c>
      <c r="M91" s="14"/>
      <c r="N91" s="39"/>
    </row>
    <row r="92" spans="1:14">
      <c r="A92" s="19"/>
      <c r="B92" s="14"/>
      <c r="C92" s="14"/>
      <c r="D92" s="14"/>
      <c r="E92" s="14"/>
      <c r="F92" s="14"/>
      <c r="G92" s="14"/>
      <c r="H92" s="14"/>
      <c r="I92" s="14"/>
      <c r="K92" s="31"/>
      <c r="L92" s="14"/>
      <c r="M92" s="14"/>
    </row>
    <row r="93" spans="1:14">
      <c r="A93" s="74" t="s">
        <v>203</v>
      </c>
      <c r="B93" s="75">
        <v>0</v>
      </c>
      <c r="C93" s="75">
        <v>1</v>
      </c>
      <c r="D93" s="75">
        <v>2</v>
      </c>
      <c r="E93" s="75">
        <v>3</v>
      </c>
      <c r="F93" s="76"/>
      <c r="G93" s="76"/>
      <c r="H93" s="76"/>
      <c r="I93" s="76"/>
      <c r="J93" s="77" t="s">
        <v>24</v>
      </c>
      <c r="K93" s="86">
        <f>K95+K97+K99+K103</f>
        <v>0</v>
      </c>
      <c r="L93" s="79">
        <f>SUM(L95:L103)</f>
        <v>15</v>
      </c>
      <c r="M93" s="14"/>
    </row>
    <row r="94" spans="1:14" ht="15" thickBot="1">
      <c r="A94" s="19"/>
      <c r="B94" s="14"/>
      <c r="C94" s="14"/>
      <c r="D94" s="14"/>
      <c r="E94" s="14"/>
      <c r="F94" s="14"/>
      <c r="G94" s="14"/>
      <c r="H94" s="14"/>
      <c r="I94" s="14"/>
      <c r="K94" s="31"/>
      <c r="L94" s="14"/>
      <c r="M94" s="14"/>
    </row>
    <row r="95" spans="1:14" ht="112.5" customHeight="1" thickBot="1">
      <c r="A95" s="41" t="s">
        <v>168</v>
      </c>
      <c r="B95" s="42" t="s">
        <v>25</v>
      </c>
      <c r="C95" s="42"/>
      <c r="D95" s="42" t="s">
        <v>169</v>
      </c>
      <c r="E95" s="42" t="s">
        <v>170</v>
      </c>
      <c r="F95" s="42"/>
      <c r="G95" s="43"/>
      <c r="H95" s="43">
        <v>1</v>
      </c>
      <c r="I95" s="43"/>
      <c r="J95" s="44"/>
      <c r="K95" s="45">
        <f>H95*J95</f>
        <v>0</v>
      </c>
      <c r="L95" s="46">
        <f>3</f>
        <v>3</v>
      </c>
      <c r="M95" s="14"/>
      <c r="N95" s="39"/>
    </row>
    <row r="96" spans="1:14" ht="14.45" customHeight="1" thickBot="1">
      <c r="A96" s="19"/>
      <c r="B96" s="14"/>
      <c r="C96" s="14"/>
      <c r="D96" s="14"/>
      <c r="E96" s="14"/>
      <c r="F96" s="14"/>
      <c r="G96" s="14"/>
      <c r="H96" s="14"/>
      <c r="I96" s="14"/>
      <c r="K96" s="31"/>
      <c r="L96" s="14"/>
      <c r="M96" s="14"/>
    </row>
    <row r="97" spans="1:121" ht="131.1" customHeight="1" thickBot="1">
      <c r="A97" s="41" t="s">
        <v>171</v>
      </c>
      <c r="B97" s="42" t="s">
        <v>88</v>
      </c>
      <c r="C97" s="42"/>
      <c r="D97" s="58" t="s">
        <v>172</v>
      </c>
      <c r="E97" s="58" t="s">
        <v>173</v>
      </c>
      <c r="F97" s="42"/>
      <c r="G97" s="43"/>
      <c r="H97" s="43">
        <v>2</v>
      </c>
      <c r="I97" s="43"/>
      <c r="J97" s="44"/>
      <c r="K97" s="45">
        <f>H97*J97</f>
        <v>0</v>
      </c>
      <c r="L97" s="46">
        <f>6</f>
        <v>6</v>
      </c>
      <c r="M97" s="14"/>
      <c r="N97" s="39"/>
    </row>
    <row r="98" spans="1:121" ht="15" thickBot="1">
      <c r="A98" s="19"/>
      <c r="B98" s="14"/>
      <c r="C98" s="14"/>
      <c r="D98" s="14"/>
      <c r="E98" s="14"/>
      <c r="F98" s="14"/>
      <c r="G98" s="14"/>
      <c r="H98" s="14"/>
      <c r="I98" s="14"/>
      <c r="K98" s="14"/>
      <c r="L98" s="14"/>
      <c r="M98" s="14"/>
    </row>
    <row r="99" spans="1:121" ht="93.75" customHeight="1" thickBot="1">
      <c r="A99" s="41" t="s">
        <v>143</v>
      </c>
      <c r="B99" s="42" t="s">
        <v>56</v>
      </c>
      <c r="C99" s="42" t="s">
        <v>26</v>
      </c>
      <c r="D99" s="42" t="s">
        <v>92</v>
      </c>
      <c r="E99" s="42" t="s">
        <v>93</v>
      </c>
      <c r="F99" s="60"/>
      <c r="G99" s="43"/>
      <c r="H99" s="43">
        <v>1</v>
      </c>
      <c r="I99" s="43"/>
      <c r="J99" s="44"/>
      <c r="K99" s="45">
        <f>H99*J99</f>
        <v>0</v>
      </c>
      <c r="L99" s="46">
        <f>3</f>
        <v>3</v>
      </c>
      <c r="M99" s="14"/>
      <c r="N99" s="39"/>
    </row>
    <row r="100" spans="1:121" s="9" customFormat="1" ht="16.5" customHeight="1" thickBot="1">
      <c r="A100" s="50"/>
      <c r="B100" s="51"/>
      <c r="C100" s="20"/>
      <c r="D100" s="69"/>
      <c r="E100" s="69"/>
      <c r="F100" s="69"/>
      <c r="G100" s="20"/>
      <c r="H100" s="20"/>
      <c r="I100" s="20"/>
      <c r="K100" s="52"/>
      <c r="L100" s="53"/>
      <c r="M100" s="20"/>
    </row>
    <row r="101" spans="1:121" s="9" customFormat="1" ht="122.25" customHeight="1" thickBot="1">
      <c r="A101" s="54" t="s">
        <v>194</v>
      </c>
      <c r="B101" s="32" t="s">
        <v>114</v>
      </c>
      <c r="C101" s="32"/>
      <c r="D101" s="32" t="s">
        <v>146</v>
      </c>
      <c r="E101" s="32" t="s">
        <v>147</v>
      </c>
      <c r="F101" s="32"/>
      <c r="G101" s="32"/>
      <c r="H101" s="32">
        <v>0</v>
      </c>
      <c r="I101" s="32"/>
      <c r="J101" s="44"/>
      <c r="K101" s="56">
        <f>H101*J101</f>
        <v>0</v>
      </c>
      <c r="L101" s="32"/>
      <c r="M101" s="20"/>
      <c r="N101" s="40"/>
    </row>
    <row r="102" spans="1:121" ht="15.6" customHeight="1" thickBot="1">
      <c r="A102" s="19"/>
      <c r="B102" s="14"/>
      <c r="C102" s="14"/>
      <c r="D102" s="14"/>
      <c r="E102" s="14"/>
      <c r="F102" s="14"/>
      <c r="G102" s="14"/>
      <c r="H102" s="14"/>
      <c r="I102" s="14"/>
      <c r="K102" s="31"/>
      <c r="L102" s="14"/>
      <c r="M102" s="14"/>
    </row>
    <row r="103" spans="1:121" ht="135.75" customHeight="1" thickBot="1">
      <c r="A103" s="41" t="s">
        <v>195</v>
      </c>
      <c r="B103" s="42" t="s">
        <v>153</v>
      </c>
      <c r="C103" s="42" t="s">
        <v>148</v>
      </c>
      <c r="D103" s="42" t="s">
        <v>149</v>
      </c>
      <c r="E103" s="42" t="s">
        <v>150</v>
      </c>
      <c r="F103" s="42"/>
      <c r="G103" s="43"/>
      <c r="H103" s="43">
        <v>1</v>
      </c>
      <c r="I103" s="43"/>
      <c r="J103" s="44"/>
      <c r="K103" s="45">
        <f>H103*J103</f>
        <v>0</v>
      </c>
      <c r="L103" s="46">
        <f>3</f>
        <v>3</v>
      </c>
      <c r="M103" s="14"/>
      <c r="N103" s="39"/>
    </row>
    <row r="104" spans="1:121" ht="12.75" customHeight="1" thickBot="1">
      <c r="A104" s="19"/>
      <c r="B104" s="14"/>
      <c r="C104" s="14"/>
      <c r="D104" s="14"/>
      <c r="E104" s="14"/>
      <c r="F104" s="14"/>
      <c r="G104" s="14"/>
      <c r="H104" s="14"/>
      <c r="I104" s="14"/>
      <c r="K104" s="31"/>
      <c r="L104" s="14"/>
      <c r="M104" s="14"/>
    </row>
    <row r="105" spans="1:121" s="6" customFormat="1" ht="27.95" customHeight="1" thickBot="1">
      <c r="A105" s="70" t="s">
        <v>37</v>
      </c>
      <c r="B105" s="33">
        <v>0</v>
      </c>
      <c r="C105" s="33">
        <v>1</v>
      </c>
      <c r="D105" s="33">
        <v>2</v>
      </c>
      <c r="E105" s="33">
        <v>3</v>
      </c>
      <c r="F105" s="71"/>
      <c r="G105" s="71"/>
      <c r="H105" s="71"/>
      <c r="I105" s="71"/>
      <c r="J105" s="33" t="s">
        <v>27</v>
      </c>
      <c r="K105" s="72">
        <f>SUM(K107:K113)</f>
        <v>0</v>
      </c>
      <c r="L105" s="73">
        <f>SUM(L107:L113)</f>
        <v>10</v>
      </c>
      <c r="M105" s="14"/>
      <c r="N105" s="4"/>
      <c r="O105" s="4"/>
      <c r="P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row>
    <row r="106" spans="1:121" ht="12" customHeight="1" thickBot="1">
      <c r="A106" s="19"/>
      <c r="B106" s="14"/>
      <c r="C106" s="14"/>
      <c r="D106" s="14"/>
      <c r="E106" s="14"/>
      <c r="F106" s="14"/>
      <c r="G106" s="14"/>
      <c r="H106" s="14"/>
      <c r="I106" s="14"/>
      <c r="K106" s="31"/>
      <c r="L106" s="14"/>
      <c r="M106" s="14"/>
    </row>
    <row r="107" spans="1:121" ht="135" customHeight="1" thickBot="1">
      <c r="A107" s="41" t="s">
        <v>196</v>
      </c>
      <c r="B107" s="42" t="s">
        <v>57</v>
      </c>
      <c r="C107" s="43"/>
      <c r="D107" s="43"/>
      <c r="E107" s="42" t="s">
        <v>28</v>
      </c>
      <c r="F107" s="42"/>
      <c r="G107" s="43"/>
      <c r="H107" s="43">
        <v>1</v>
      </c>
      <c r="I107" s="43"/>
      <c r="J107" s="44"/>
      <c r="K107" s="45">
        <f>H107*J107</f>
        <v>0</v>
      </c>
      <c r="L107" s="46">
        <f>3</f>
        <v>3</v>
      </c>
      <c r="M107" s="14"/>
      <c r="N107" s="39"/>
    </row>
    <row r="108" spans="1:121" ht="15" thickBot="1">
      <c r="A108" s="19"/>
      <c r="B108" s="14"/>
      <c r="C108" s="14"/>
      <c r="D108" s="14"/>
      <c r="E108" s="14"/>
      <c r="F108" s="14"/>
      <c r="G108" s="14"/>
      <c r="H108" s="14"/>
      <c r="I108" s="14"/>
      <c r="K108" s="31"/>
      <c r="L108" s="14"/>
      <c r="M108" s="14"/>
    </row>
    <row r="109" spans="1:121" ht="93" customHeight="1" thickBot="1">
      <c r="A109" s="41" t="s">
        <v>158</v>
      </c>
      <c r="B109" s="43" t="s">
        <v>22</v>
      </c>
      <c r="C109" s="58" t="s">
        <v>159</v>
      </c>
      <c r="D109" s="42"/>
      <c r="E109" s="58" t="s">
        <v>160</v>
      </c>
      <c r="F109" s="42"/>
      <c r="G109" s="43"/>
      <c r="H109" s="43">
        <v>1</v>
      </c>
      <c r="I109" s="43"/>
      <c r="J109" s="44"/>
      <c r="K109" s="45">
        <f>H109*J109</f>
        <v>0</v>
      </c>
      <c r="L109" s="46">
        <f>3</f>
        <v>3</v>
      </c>
      <c r="M109" s="14"/>
      <c r="N109" s="39"/>
    </row>
    <row r="110" spans="1:121" ht="15" thickBot="1">
      <c r="A110" s="19"/>
      <c r="B110" s="14"/>
      <c r="C110" s="14"/>
      <c r="D110" s="14"/>
      <c r="E110" s="14"/>
      <c r="F110" s="14"/>
      <c r="G110" s="14"/>
      <c r="H110" s="14"/>
      <c r="I110" s="14"/>
      <c r="K110" s="31"/>
      <c r="L110" s="14"/>
      <c r="M110" s="14"/>
    </row>
    <row r="111" spans="1:121" ht="111.75" customHeight="1" thickBot="1">
      <c r="A111" s="41" t="s">
        <v>154</v>
      </c>
      <c r="B111" s="43" t="s">
        <v>65</v>
      </c>
      <c r="C111" s="42" t="s">
        <v>144</v>
      </c>
      <c r="D111" s="42"/>
      <c r="E111" s="42"/>
      <c r="F111" s="42"/>
      <c r="G111" s="43"/>
      <c r="H111" s="43">
        <v>1</v>
      </c>
      <c r="I111" s="43"/>
      <c r="J111" s="44"/>
      <c r="K111" s="45">
        <f>H111*J111</f>
        <v>0</v>
      </c>
      <c r="L111" s="46">
        <v>1</v>
      </c>
      <c r="M111" s="14"/>
      <c r="N111" s="39"/>
    </row>
    <row r="112" spans="1:121" ht="15" thickBot="1">
      <c r="A112" s="19"/>
      <c r="B112" s="14"/>
      <c r="C112" s="14"/>
      <c r="D112" s="14"/>
      <c r="E112" s="14"/>
      <c r="F112" s="14"/>
      <c r="G112" s="14"/>
      <c r="H112" s="14"/>
      <c r="I112" s="14"/>
      <c r="K112" s="31"/>
      <c r="L112" s="14"/>
      <c r="M112" s="14"/>
    </row>
    <row r="113" spans="1:121" ht="189.75" customHeight="1" thickBot="1">
      <c r="A113" s="41" t="s">
        <v>176</v>
      </c>
      <c r="B113" s="43" t="s">
        <v>177</v>
      </c>
      <c r="C113" s="43" t="s">
        <v>179</v>
      </c>
      <c r="D113" s="58" t="s">
        <v>205</v>
      </c>
      <c r="E113" s="58" t="s">
        <v>178</v>
      </c>
      <c r="F113" s="42"/>
      <c r="G113" s="43"/>
      <c r="H113" s="43">
        <v>1</v>
      </c>
      <c r="I113" s="43"/>
      <c r="J113" s="44"/>
      <c r="K113" s="45">
        <f>H113*J113</f>
        <v>0</v>
      </c>
      <c r="L113" s="43">
        <v>3</v>
      </c>
      <c r="M113" s="14"/>
      <c r="N113" s="39"/>
    </row>
    <row r="114" spans="1:121" ht="15" thickBot="1">
      <c r="A114" s="19"/>
      <c r="B114" s="14"/>
      <c r="C114" s="14"/>
      <c r="D114" s="14"/>
      <c r="E114" s="14"/>
      <c r="F114" s="14"/>
      <c r="G114" s="14"/>
      <c r="H114" s="14"/>
      <c r="I114" s="14"/>
      <c r="K114" s="31"/>
      <c r="L114" s="14"/>
      <c r="M114" s="14"/>
    </row>
    <row r="115" spans="1:121" s="10" customFormat="1" ht="24.75" customHeight="1" thickBot="1">
      <c r="A115" s="87" t="s">
        <v>3</v>
      </c>
      <c r="B115" s="88">
        <v>0</v>
      </c>
      <c r="C115" s="88">
        <v>1</v>
      </c>
      <c r="D115" s="88">
        <v>2</v>
      </c>
      <c r="E115" s="88">
        <v>3</v>
      </c>
      <c r="F115" s="88"/>
      <c r="G115" s="88"/>
      <c r="H115" s="88"/>
      <c r="I115" s="88"/>
      <c r="J115" s="33" t="s">
        <v>204</v>
      </c>
      <c r="K115" s="72">
        <f>SUM(K117)</f>
        <v>0</v>
      </c>
      <c r="L115" s="73">
        <f>SUM(L117)</f>
        <v>3</v>
      </c>
      <c r="M115" s="24"/>
      <c r="N115" s="11"/>
      <c r="O115" s="11"/>
      <c r="P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row>
    <row r="116" spans="1:121" ht="15" thickBot="1">
      <c r="A116" s="19"/>
      <c r="B116" s="14"/>
      <c r="C116" s="14"/>
      <c r="D116" s="14"/>
      <c r="E116" s="14"/>
      <c r="F116" s="14"/>
      <c r="G116" s="14"/>
      <c r="H116" s="14"/>
      <c r="I116" s="14"/>
      <c r="K116" s="31"/>
      <c r="L116" s="14"/>
      <c r="M116" s="14"/>
    </row>
    <row r="117" spans="1:121" ht="90.75" customHeight="1" thickBot="1">
      <c r="A117" s="41" t="s">
        <v>197</v>
      </c>
      <c r="B117" s="43" t="s">
        <v>58</v>
      </c>
      <c r="C117" s="42" t="s">
        <v>59</v>
      </c>
      <c r="D117" s="42" t="s">
        <v>60</v>
      </c>
      <c r="E117" s="42" t="s">
        <v>61</v>
      </c>
      <c r="F117" s="42"/>
      <c r="G117" s="43"/>
      <c r="H117" s="43">
        <v>1</v>
      </c>
      <c r="I117" s="43"/>
      <c r="J117" s="44"/>
      <c r="K117" s="45">
        <f>H117*J117</f>
        <v>0</v>
      </c>
      <c r="L117" s="46">
        <f>3</f>
        <v>3</v>
      </c>
      <c r="M117" s="14"/>
      <c r="N117" s="39"/>
    </row>
    <row r="118" spans="1:121" ht="15" thickBot="1">
      <c r="A118" s="19"/>
      <c r="B118" s="14"/>
      <c r="C118" s="14"/>
      <c r="D118" s="14"/>
      <c r="E118" s="14"/>
      <c r="F118" s="14"/>
      <c r="G118" s="14"/>
      <c r="H118" s="14"/>
      <c r="I118" s="14"/>
      <c r="K118" s="31"/>
      <c r="L118" s="14"/>
      <c r="M118" s="14"/>
    </row>
    <row r="119" spans="1:121" ht="27" customHeight="1" thickBot="1">
      <c r="A119" s="70" t="s">
        <v>4</v>
      </c>
      <c r="B119" s="71"/>
      <c r="C119" s="71"/>
      <c r="D119" s="71"/>
      <c r="E119" s="71"/>
      <c r="F119" s="71"/>
      <c r="G119" s="71"/>
      <c r="H119" s="71"/>
      <c r="I119" s="71"/>
      <c r="J119" s="33" t="s">
        <v>29</v>
      </c>
      <c r="K119" s="33">
        <f>MIN(100,K115+K105+K74+K50+K8)</f>
        <v>0</v>
      </c>
      <c r="L119" s="89">
        <f>MIN(100,L115+L105+L74+L50+L8)</f>
        <v>100</v>
      </c>
      <c r="M119" s="14"/>
    </row>
    <row r="120" spans="1:121">
      <c r="A120" s="19"/>
      <c r="B120" s="14"/>
      <c r="C120" s="14"/>
      <c r="D120" s="14"/>
      <c r="E120" s="14"/>
      <c r="F120" s="14"/>
      <c r="G120" s="14"/>
      <c r="H120" s="14"/>
      <c r="I120" s="14"/>
      <c r="J120" s="14"/>
      <c r="K120" s="31"/>
      <c r="L120" s="14"/>
      <c r="M120" s="14"/>
    </row>
    <row r="121" spans="1:121" ht="15" thickBot="1">
      <c r="A121" s="19" t="s">
        <v>5</v>
      </c>
      <c r="B121" s="14"/>
      <c r="C121" s="14"/>
      <c r="D121" s="14"/>
      <c r="E121" s="14"/>
      <c r="F121" s="14"/>
      <c r="G121" s="14"/>
      <c r="H121" s="14"/>
      <c r="I121" s="14"/>
      <c r="J121" s="14"/>
      <c r="K121" s="31"/>
      <c r="L121" s="14"/>
      <c r="M121" s="14"/>
    </row>
    <row r="122" spans="1:121" ht="15" customHeight="1">
      <c r="A122" s="19"/>
      <c r="B122" s="14"/>
      <c r="C122" s="14"/>
      <c r="D122" s="14"/>
      <c r="E122" s="14"/>
      <c r="F122" s="14"/>
      <c r="G122" s="14"/>
      <c r="H122" s="21" t="s">
        <v>30</v>
      </c>
      <c r="I122" s="22"/>
      <c r="J122" s="15" t="s">
        <v>84</v>
      </c>
      <c r="K122" s="34">
        <f>K8</f>
        <v>0</v>
      </c>
      <c r="L122" s="14"/>
      <c r="M122" s="14"/>
    </row>
    <row r="123" spans="1:121">
      <c r="A123" s="19"/>
      <c r="B123" s="14"/>
      <c r="C123" s="14"/>
      <c r="D123" s="14"/>
      <c r="E123" s="14"/>
      <c r="F123" s="14"/>
      <c r="G123" s="14"/>
      <c r="H123" s="23" t="s">
        <v>31</v>
      </c>
      <c r="I123" s="24"/>
      <c r="J123" s="14" t="s">
        <v>198</v>
      </c>
      <c r="K123" s="35">
        <f>K50</f>
        <v>0</v>
      </c>
      <c r="L123" s="14"/>
      <c r="M123" s="14"/>
    </row>
    <row r="124" spans="1:121">
      <c r="A124" s="19"/>
      <c r="B124" s="14"/>
      <c r="C124" s="14"/>
      <c r="D124" s="14"/>
      <c r="E124" s="14"/>
      <c r="F124" s="14"/>
      <c r="G124" s="14"/>
      <c r="H124" s="23" t="s">
        <v>32</v>
      </c>
      <c r="I124" s="24"/>
      <c r="J124" s="14" t="s">
        <v>85</v>
      </c>
      <c r="K124" s="35">
        <f>K74</f>
        <v>0</v>
      </c>
      <c r="L124" s="14"/>
      <c r="M124" s="14"/>
    </row>
    <row r="125" spans="1:121" ht="17.45" customHeight="1">
      <c r="A125" s="19"/>
      <c r="B125" s="14"/>
      <c r="C125" s="14"/>
      <c r="D125" s="14"/>
      <c r="E125" s="14"/>
      <c r="F125" s="14"/>
      <c r="G125" s="14"/>
      <c r="H125" s="23" t="s">
        <v>33</v>
      </c>
      <c r="I125" s="24"/>
      <c r="J125" s="14" t="s">
        <v>86</v>
      </c>
      <c r="K125" s="35">
        <f>K105</f>
        <v>0</v>
      </c>
      <c r="L125" s="14"/>
      <c r="M125" s="14"/>
    </row>
    <row r="126" spans="1:121">
      <c r="A126" s="19"/>
      <c r="B126" s="14"/>
      <c r="C126" s="14"/>
      <c r="D126" s="14"/>
      <c r="E126" s="14"/>
      <c r="F126" s="14"/>
      <c r="G126" s="14"/>
      <c r="H126" s="23" t="s">
        <v>34</v>
      </c>
      <c r="I126" s="24"/>
      <c r="J126" s="14" t="s">
        <v>87</v>
      </c>
      <c r="K126" s="36">
        <f>K115</f>
        <v>0</v>
      </c>
      <c r="L126" s="14"/>
      <c r="M126" s="14"/>
    </row>
    <row r="127" spans="1:121" ht="15" thickBot="1">
      <c r="A127" s="19"/>
      <c r="B127" s="14"/>
      <c r="C127" s="14"/>
      <c r="D127" s="14"/>
      <c r="E127" s="14"/>
      <c r="F127" s="14"/>
      <c r="G127" s="14"/>
      <c r="H127" s="25" t="s">
        <v>35</v>
      </c>
      <c r="I127" s="26"/>
      <c r="J127" s="16" t="s">
        <v>70</v>
      </c>
      <c r="K127" s="37">
        <f>K119</f>
        <v>0</v>
      </c>
      <c r="L127" s="14"/>
      <c r="M127" s="14"/>
    </row>
  </sheetData>
  <sheetProtection algorithmName="SHA-512" hashValue="wwfW8sNhhKykCKeOlIeHS00qLPFUDRpPNrOLrYiftrBIRGpJdcETDd8ppOe4aiDAMFPdIW+cXflTjHvR40pbng==" saltValue="+gG5IaR/FoQFjhtFxkLfog==" spinCount="100000" sheet="1" objects="1"/>
  <mergeCells count="20">
    <mergeCell ref="B3:C3"/>
    <mergeCell ref="A5:A6"/>
    <mergeCell ref="L5:L7"/>
    <mergeCell ref="B1:L1"/>
    <mergeCell ref="D31:D36"/>
    <mergeCell ref="E31:E36"/>
    <mergeCell ref="H31:H36"/>
    <mergeCell ref="N5:N6"/>
    <mergeCell ref="A31:A36"/>
    <mergeCell ref="B31:B36"/>
    <mergeCell ref="C31:C36"/>
    <mergeCell ref="B5:E5"/>
    <mergeCell ref="H5:H6"/>
    <mergeCell ref="I5:I6"/>
    <mergeCell ref="J5:J6"/>
    <mergeCell ref="K5:K6"/>
    <mergeCell ref="L31:L36"/>
    <mergeCell ref="N31:N36"/>
    <mergeCell ref="J31:J36"/>
    <mergeCell ref="K31:K36"/>
  </mergeCells>
  <pageMargins left="0" right="0" top="0" bottom="0" header="0" footer="0"/>
  <pageSetup paperSize="9" scale="53" fitToHeight="0" orientation="landscape" r:id="rId1"/>
  <headerFooter>
    <oddFooter>&amp;LGrille d'évaluation du potentiel de contribution d'un fonds à la transformation durable&amp;CVersion décembre 2022&amp;R&amp;P  /  &amp;N</oddFoot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1FB68B7D-1413-4B12-8168-D0A743AB419E}">
          <x14:formula1>
            <xm:f>'Plages de résultats'!$B$6:$D$6</xm:f>
          </x14:formula1>
          <xm:sqref>J11 J91 J23 J40 J68 J72 J77 J89 J21</xm:sqref>
        </x14:dataValidation>
        <x14:dataValidation type="list" allowBlank="1" showInputMessage="1" showErrorMessage="1" xr:uid="{17E46D86-FE5A-4696-80C6-EABC4BF18C81}">
          <x14:formula1>
            <xm:f>'Plages de résultats'!$B$5:$D$5</xm:f>
          </x14:formula1>
          <xm:sqref>J81 J87 J15 J17 J19 J29 J38 J42 J46 J48 J60 J66 J79 J13</xm:sqref>
        </x14:dataValidation>
        <x14:dataValidation type="list" allowBlank="1" showInputMessage="1" showErrorMessage="1" xr:uid="{541FD0E4-3F1C-48CD-9A79-6116C6CE8048}">
          <x14:formula1>
            <xm:f>'Plages de résultats'!$B$4:$E$4</xm:f>
          </x14:formula1>
          <xm:sqref>J31:J36 J52 J56 J58 J62 J64 J83 J103 J113 J117 J99</xm:sqref>
        </x14:dataValidation>
        <x14:dataValidation type="list" allowBlank="1" showInputMessage="1" showErrorMessage="1" xr:uid="{04B67060-0B97-4C87-9F42-5326C93525F5}">
          <x14:formula1>
            <xm:f>'Plages de résultats'!$B$7:$E$7</xm:f>
          </x14:formula1>
          <xm:sqref>J44 J95 J97 J101</xm:sqref>
        </x14:dataValidation>
        <x14:dataValidation type="list" allowBlank="1" showInputMessage="1" showErrorMessage="1" xr:uid="{60FEACDD-DB17-4174-8D3D-B2E8C308CD0E}">
          <x14:formula1>
            <xm:f>'Plages de résultats'!$B$8:$C$8</xm:f>
          </x14:formula1>
          <xm:sqref>J111 J85</xm:sqref>
        </x14:dataValidation>
        <x14:dataValidation type="list" allowBlank="1" showInputMessage="1" showErrorMessage="1" xr:uid="{3207ADCD-8AB4-4228-8BE5-BE797DA5E69C}">
          <x14:formula1>
            <xm:f>'Plages de résultats'!$B$9:$E$9</xm:f>
          </x14:formula1>
          <xm:sqref>J107</xm:sqref>
        </x14:dataValidation>
        <x14:dataValidation type="list" allowBlank="1" showInputMessage="1" showErrorMessage="1" xr:uid="{462D1A51-FF9F-4CAE-B32B-DDB193F82459}">
          <x14:formula1>
            <xm:f>'Plages de résultats'!$B$10:$E$10</xm:f>
          </x14:formula1>
          <xm:sqref>J109</xm:sqref>
        </x14:dataValidation>
        <x14:dataValidation type="list" allowBlank="1" showInputMessage="1" showErrorMessage="1" xr:uid="{38908921-FD21-4128-A5A5-D5F33FE55ACB}">
          <x14:formula1>
            <xm:f>'Plages de résultats'!$B$6:$E$6</xm:f>
          </x14:formula1>
          <xm:sqref>J70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62559-87DC-489C-84AB-0CE9A4E7521E}">
  <dimension ref="B4:E10"/>
  <sheetViews>
    <sheetView workbookViewId="0">
      <selection activeCell="D10" sqref="D10"/>
    </sheetView>
  </sheetViews>
  <sheetFormatPr baseColWidth="10" defaultRowHeight="15"/>
  <sheetData>
    <row r="4" spans="2:5">
      <c r="B4" s="2">
        <v>0</v>
      </c>
      <c r="C4" s="2">
        <v>1</v>
      </c>
      <c r="D4" s="2">
        <v>2</v>
      </c>
      <c r="E4" s="2">
        <v>3</v>
      </c>
    </row>
    <row r="5" spans="2:5">
      <c r="B5" s="2">
        <v>0</v>
      </c>
      <c r="C5" s="2">
        <v>1</v>
      </c>
      <c r="D5" s="2">
        <v>2</v>
      </c>
      <c r="E5" s="2"/>
    </row>
    <row r="6" spans="2:5">
      <c r="B6" s="2">
        <v>0</v>
      </c>
      <c r="C6" s="2"/>
      <c r="D6" s="2">
        <v>2</v>
      </c>
      <c r="E6" s="2"/>
    </row>
    <row r="7" spans="2:5">
      <c r="B7" s="2">
        <v>0</v>
      </c>
      <c r="C7" s="2"/>
      <c r="D7" s="2">
        <v>2</v>
      </c>
      <c r="E7" s="2">
        <v>3</v>
      </c>
    </row>
    <row r="8" spans="2:5">
      <c r="B8" s="2">
        <v>0</v>
      </c>
      <c r="C8" s="2">
        <v>1</v>
      </c>
      <c r="D8" s="2"/>
      <c r="E8" s="2"/>
    </row>
    <row r="9" spans="2:5">
      <c r="B9" s="2">
        <v>0</v>
      </c>
      <c r="C9" s="2"/>
      <c r="D9" s="2"/>
      <c r="E9" s="2">
        <v>3</v>
      </c>
    </row>
    <row r="10" spans="2:5">
      <c r="B10" s="2">
        <v>0</v>
      </c>
      <c r="C10" s="2">
        <v>1</v>
      </c>
      <c r="D10" s="2"/>
      <c r="E10" s="2">
        <v>3</v>
      </c>
    </row>
  </sheetData>
  <sheetProtection algorithmName="SHA-512" hashValue="ITt5+bVlSP8n9hZxSksNoyPXixK3fidLql2oxtuavGDnDOpvxo2wQwm40UGBbeGYLa8E+qAnxiicUeDl7wT7Ug==" saltValue="BMe4mjzxCJGZ6h3gMJLCNw==" spinCount="100000" sheet="1" object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aae2ad0-0604-4959-883a-394456391938" xsi:nil="true"/>
    <lcf76f155ced4ddcb4097134ff3c332f xmlns="064e2e54-2231-4f9b-b6c4-f72d5c92909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B327FEA15B4240B2032046E98B23D9" ma:contentTypeVersion="13" ma:contentTypeDescription="Crée un document." ma:contentTypeScope="" ma:versionID="3d51b06e0f1941fe9d270c38baa0beb9">
  <xsd:schema xmlns:xsd="http://www.w3.org/2001/XMLSchema" xmlns:xs="http://www.w3.org/2001/XMLSchema" xmlns:p="http://schemas.microsoft.com/office/2006/metadata/properties" xmlns:ns2="064e2e54-2231-4f9b-b6c4-f72d5c92909c" xmlns:ns3="aaae2ad0-0604-4959-883a-394456391938" targetNamespace="http://schemas.microsoft.com/office/2006/metadata/properties" ma:root="true" ma:fieldsID="3ec8d43998aba7f4f5f6618298a04b44" ns2:_="" ns3:_="">
    <xsd:import namespace="064e2e54-2231-4f9b-b6c4-f72d5c92909c"/>
    <xsd:import namespace="aaae2ad0-0604-4959-883a-39445639193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e2e54-2231-4f9b-b6c4-f72d5c9290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26e81792-26c9-4f01-a44a-fcc9bb96501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aae2ad0-0604-4959-883a-39445639193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cd36ef3-cddf-4fd5-aafd-763b257030aa}" ma:internalName="TaxCatchAll" ma:showField="CatchAllData" ma:web="aaae2ad0-0604-4959-883a-39445639193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9AB1F5-9788-47CB-97B6-439934C05854}">
  <ds:schemaRefs>
    <ds:schemaRef ds:uri="http://schemas.microsoft.com/sharepoint/v3/contenttype/forms"/>
  </ds:schemaRefs>
</ds:datastoreItem>
</file>

<file path=customXml/itemProps2.xml><?xml version="1.0" encoding="utf-8"?>
<ds:datastoreItem xmlns:ds="http://schemas.openxmlformats.org/officeDocument/2006/customXml" ds:itemID="{78D5815F-DBEA-46DD-BE18-59B78CA7E120}">
  <ds:schemaRefs>
    <ds:schemaRef ds:uri="http://schemas.microsoft.com/office/2006/metadata/properties"/>
    <ds:schemaRef ds:uri="http://schemas.microsoft.com/office/infopath/2007/PartnerControls"/>
    <ds:schemaRef ds:uri="aaae2ad0-0604-4959-883a-394456391938"/>
    <ds:schemaRef ds:uri="064e2e54-2231-4f9b-b6c4-f72d5c92909c"/>
  </ds:schemaRefs>
</ds:datastoreItem>
</file>

<file path=customXml/itemProps3.xml><?xml version="1.0" encoding="utf-8"?>
<ds:datastoreItem xmlns:ds="http://schemas.openxmlformats.org/officeDocument/2006/customXml" ds:itemID="{FA84AB00-1620-4ADA-A48C-333E786276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e2e54-2231-4f9b-b6c4-f72d5c92909c"/>
    <ds:schemaRef ds:uri="aaae2ad0-0604-4959-883a-3944563919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Grille 2022</vt:lpstr>
      <vt:lpstr>Plages de résultats</vt:lpstr>
      <vt:lpstr>'Grille 2022'!Impression_des_titres</vt:lpstr>
      <vt:lpstr>'Grille 2022'!Zone_d_impression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mickael MANGOT</dc:creator>
  <cp:lastModifiedBy>Philippe CLERC</cp:lastModifiedBy>
  <cp:lastPrinted>2022-12-13T15:17:29Z</cp:lastPrinted>
  <dcterms:created xsi:type="dcterms:W3CDTF">2022-02-10T17:36:52Z</dcterms:created>
  <dcterms:modified xsi:type="dcterms:W3CDTF">2022-12-13T15:22:07Z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0x010100BBB327FEA15B4240B2032046E98B23D9</vt:lpwstr>
  </property>
  <property fmtid="{D5CDD505-2E9C-101B-9397-08002B2CF9AE}" pid="3" name="MediaServiceImageTags">
    <vt:lpwstr/>
  </property>
</Properties>
</file>