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pariseuroplace.sharepoint.com/sites/F4T/Documents partages/6_GROUPES DE TRAVAIL-PUBLICATIONS/2_Groupe de Place_IMPACT/@@ TF IMPACT/@ GT IMPACT/@ GT 2/@@ GT2 PHASE 2/@ LIVRABLES/"/>
    </mc:Choice>
  </mc:AlternateContent>
  <xr:revisionPtr revIDLastSave="1" documentId="8_{5EFD8C94-0D5E-48C2-B4CB-4BD338AC48AD}" xr6:coauthVersionLast="47" xr6:coauthVersionMax="47" xr10:uidLastSave="{A0E749F7-69CD-4B9D-93A9-D6C96750FD9A}"/>
  <bookViews>
    <workbookView xWindow="-28920" yWindow="-120" windowWidth="29040" windowHeight="15840" xr2:uid="{2E2D5F2E-1056-40D4-8CB6-2F8F09511D3D}"/>
  </bookViews>
  <sheets>
    <sheet name="2022 GRID" sheetId="3" r:id="rId1"/>
    <sheet name="Ranges of results" sheetId="4" state="hidden" r:id="rId2"/>
  </sheets>
  <definedNames>
    <definedName name="_xlnm.Print_Area" localSheetId="0">'2022 GRID'!$A$1:$N$129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3" l="1"/>
  <c r="K14" i="3"/>
  <c r="K12" i="3"/>
  <c r="K39" i="3" l="1"/>
  <c r="K98" i="3"/>
  <c r="J55" i="3"/>
  <c r="K55" i="3" s="1"/>
  <c r="K20" i="3"/>
  <c r="K108" i="3"/>
  <c r="K104" i="3"/>
  <c r="K102" i="3"/>
  <c r="K100" i="3"/>
  <c r="K96" i="3"/>
  <c r="K92" i="3"/>
  <c r="K90" i="3"/>
  <c r="K88" i="3"/>
  <c r="K86" i="3"/>
  <c r="K84" i="3"/>
  <c r="K82" i="3"/>
  <c r="K78" i="3"/>
  <c r="K80" i="3"/>
  <c r="K53" i="3"/>
  <c r="K49" i="3"/>
  <c r="K47" i="3"/>
  <c r="K45" i="3"/>
  <c r="K43" i="3"/>
  <c r="K41" i="3"/>
  <c r="K32" i="3"/>
  <c r="K30" i="3"/>
  <c r="L108" i="3"/>
  <c r="L110" i="3"/>
  <c r="L80" i="3"/>
  <c r="L78" i="3"/>
  <c r="L53" i="3"/>
  <c r="L51" i="3" s="1"/>
  <c r="L98" i="3"/>
  <c r="K73" i="3"/>
  <c r="K94" i="3" l="1"/>
  <c r="K76" i="3"/>
  <c r="K28" i="3"/>
  <c r="L76" i="3"/>
  <c r="K16" i="3"/>
  <c r="K114" i="3" l="1"/>
  <c r="L118" i="3"/>
  <c r="L116" i="3" s="1"/>
  <c r="L104" i="3"/>
  <c r="L100" i="3"/>
  <c r="L96" i="3"/>
  <c r="K71" i="3"/>
  <c r="K69" i="3"/>
  <c r="L10" i="3"/>
  <c r="K118" i="3"/>
  <c r="K116" i="3" s="1"/>
  <c r="K127" i="3" s="1"/>
  <c r="K112" i="3"/>
  <c r="K110" i="3"/>
  <c r="L45" i="3"/>
  <c r="L28" i="3" s="1"/>
  <c r="K24" i="3"/>
  <c r="K18" i="3"/>
  <c r="K51" i="3" l="1"/>
  <c r="K10" i="3"/>
  <c r="L106" i="3"/>
  <c r="L9" i="3"/>
  <c r="L94" i="3"/>
  <c r="L75" i="3" s="1"/>
  <c r="K9" i="3" l="1"/>
  <c r="K123" i="3" s="1"/>
  <c r="L120" i="3"/>
  <c r="K106" i="3"/>
  <c r="K124" i="3"/>
  <c r="K126" i="3" l="1"/>
  <c r="K75" i="3"/>
  <c r="K125" i="3" s="1"/>
  <c r="K120" i="3" l="1"/>
  <c r="K128" i="3" s="1"/>
</calcChain>
</file>

<file path=xl/sharedStrings.xml><?xml version="1.0" encoding="utf-8"?>
<sst xmlns="http://schemas.openxmlformats.org/spreadsheetml/2006/main" count="217" uniqueCount="209">
  <si>
    <t>QUESTIONS/REQUIREMENTS</t>
  </si>
  <si>
    <t>DEGREE OF COMPLIANCE WITH THE REQUIREMENT</t>
  </si>
  <si>
    <t>Weighting of the question</t>
  </si>
  <si>
    <t>Score obtained</t>
  </si>
  <si>
    <t>Weighted score</t>
  </si>
  <si>
    <t>Maximum weighted score</t>
  </si>
  <si>
    <t>Comments</t>
  </si>
  <si>
    <t>RESULT (%) - A</t>
  </si>
  <si>
    <t>TOTAL RESULT (A1)</t>
  </si>
  <si>
    <t>1. Does the fund clearly have sustainable transformation objectives in its supporting documents?</t>
  </si>
  <si>
    <t>No, the supporting documents do not mention sustainable transformation objectives or refer to them ambiguously</t>
  </si>
  <si>
    <t>Yes, the supporting documents clearly state that investments in the fund aim to contribute to one or more sustainable transformation objectives</t>
  </si>
  <si>
    <t>The sustainable transformation objectives pursued by the fund are not described</t>
  </si>
  <si>
    <t>The sustainable transformation objectives pursued by the fund are described in general as part of major social or environmental trends</t>
  </si>
  <si>
    <t>The sustainable transformation objectives pursued by the fund are described in conjunction with specific targets from the reference frameworks (e.g. the 164 targets of the 17 SDGs)</t>
  </si>
  <si>
    <t>No, the general objective is not broken down into specific objectives at the issuer level</t>
  </si>
  <si>
    <t>Yes, the general objective is broken down into specific objectives at the issuer level</t>
  </si>
  <si>
    <t>Yes, the general objective is broken down into specific objectives at the issuer level, and the objectives are aligned with a reference scenario, where one exists</t>
  </si>
  <si>
    <t>The needs that are met by the sustainable transformation objectives pursued by the fund are already well covered by other competing funds (using a similar or different strategy)</t>
  </si>
  <si>
    <t>The needs that are met by the sustainable transformation objectives pursued by the fund are only partially covered by other competing funds (using a similar or different strategy) - there is a real need to increase the volume of solutions offered</t>
  </si>
  <si>
    <t>The needs that are met by the sustainable transformation objectives pursued by the fund are not covered or are poorly covered by other competing funds (using a similar or different strategy) - there is a critical need to increase the volume of solutions offered</t>
  </si>
  <si>
    <t>No</t>
  </si>
  <si>
    <t>Yes, and this solution is likely to better meet the preferences of certain issuers or investors.</t>
  </si>
  <si>
    <t>Yes, and this solution is likely to better meet the preferences of certain issuers or investors. It also has the potential to be largely duplicated and to become a new type of strategy.</t>
  </si>
  <si>
    <t>No, the fund does not mention the notion of impact in its supporting documents (i.e. legal and commercial)</t>
  </si>
  <si>
    <t>Yes, in its supporting documents (i.e. legal and commercial), the fund is positioned as an impact fund or indicates that investing in the fund allows investors to have an impact, emphasising the concepts of intentionality, additionality and measurement.</t>
  </si>
  <si>
    <t>No, the fund does not mention in its supporting documents its goal to actively monitor and manage the negative externalities of the selected issuers</t>
  </si>
  <si>
    <t>Yes, in its supporting documents, the fund declares its intention to actively monitor and manage the negative externalities of the issuers selected once the investment has been made (beyond the ex-ante selection of issuers only)</t>
  </si>
  <si>
    <t>TOTAL RESULT (A2)</t>
  </si>
  <si>
    <t>Actions to achieve the objectives set are not described</t>
  </si>
  <si>
    <t>Actions to achieve the objectives set are briefly described</t>
  </si>
  <si>
    <t>The actions to achieve the objectives set are described in detail</t>
  </si>
  <si>
    <t>-</t>
  </si>
  <si>
    <r>
      <rPr>
        <sz val="8"/>
        <color theme="1"/>
        <rFont val="Raleway bold"/>
      </rPr>
      <t>8.</t>
    </r>
    <r>
      <rPr>
        <sz val="8"/>
        <color theme="1"/>
        <rFont val="Raleway bold"/>
      </rPr>
      <t xml:space="preserve"> </t>
    </r>
    <r>
      <rPr>
        <sz val="8"/>
        <color theme="1"/>
        <rFont val="Raleway bold"/>
      </rPr>
      <t>From the following list, please select planned contribution actions and the AUM covered (note in column N).</t>
    </r>
    <r>
      <rPr>
        <sz val="8"/>
        <color theme="1"/>
        <rFont val="Raleway bold"/>
      </rPr>
      <t xml:space="preserve"> 
</t>
    </r>
    <r>
      <rPr>
        <i/>
        <sz val="8"/>
        <color rgb="FF000000"/>
        <rFont val="Raleway Bold"/>
      </rPr>
      <t>1.</t>
    </r>
    <r>
      <rPr>
        <i/>
        <sz val="8"/>
        <color rgb="FF000000"/>
        <rFont val="Raleway Bold"/>
      </rPr>
      <t xml:space="preserve"> </t>
    </r>
    <r>
      <rPr>
        <i/>
        <sz val="8"/>
        <color rgb="FF000000"/>
        <rFont val="Raleway Bold"/>
      </rPr>
      <t>Contribution of flexible capital 
2.</t>
    </r>
    <r>
      <rPr>
        <i/>
        <sz val="8"/>
        <color rgb="FF000000"/>
        <rFont val="Raleway Bold"/>
      </rPr>
      <t xml:space="preserve"> </t>
    </r>
    <r>
      <rPr>
        <i/>
        <sz val="8"/>
        <color rgb="FF000000"/>
        <rFont val="Raleway Bold"/>
      </rPr>
      <t>Development of new capital markets where supply is insufficient
3.</t>
    </r>
    <r>
      <rPr>
        <i/>
        <sz val="8"/>
        <color rgb="FF000000"/>
        <rFont val="Raleway Bold"/>
      </rPr>
      <t xml:space="preserve"> </t>
    </r>
    <r>
      <rPr>
        <i/>
        <sz val="8"/>
        <color rgb="FF000000"/>
        <rFont val="Raleway Bold"/>
      </rPr>
      <t>Provision of non-financial support 
4.</t>
    </r>
    <r>
      <rPr>
        <i/>
        <sz val="8"/>
        <color rgb="FF000000"/>
        <rFont val="Raleway Bold"/>
      </rPr>
      <t xml:space="preserve"> </t>
    </r>
    <r>
      <rPr>
        <i/>
        <sz val="8"/>
        <color rgb="FF000000"/>
        <rFont val="Raleway Bold"/>
      </rPr>
      <t>Shareholder engagement 
5.</t>
    </r>
    <r>
      <rPr>
        <i/>
        <sz val="8"/>
        <color rgb="FF000000"/>
        <rFont val="Raleway Bold"/>
      </rPr>
      <t xml:space="preserve"> </t>
    </r>
    <r>
      <rPr>
        <i/>
        <sz val="8"/>
        <color rgb="FF000000"/>
        <rFont val="Raleway Bold"/>
      </rPr>
      <t>Signalling the importance of the impact (market signals) 
6.</t>
    </r>
    <r>
      <rPr>
        <i/>
        <sz val="8"/>
        <color rgb="FF000000"/>
        <rFont val="Raleway Bold"/>
      </rPr>
      <t xml:space="preserve"> </t>
    </r>
    <r>
      <rPr>
        <i/>
        <sz val="8"/>
        <color rgb="FF000000"/>
        <rFont val="Raleway Bold"/>
      </rPr>
      <t>Signalling the importance of the impact (other signals)</t>
    </r>
  </si>
  <si>
    <t>No action</t>
  </si>
  <si>
    <t>At least 1 planned reporting action (actions 5 and 6)</t>
  </si>
  <si>
    <t>At least one planned action, excluding reporting (actions 1 to 4)</t>
  </si>
  <si>
    <t>More than one planned action, excluding reporting (actions 1 to 4)</t>
  </si>
  <si>
    <t>8.1. Does the fund use “impact mechanisms” other than those described above? If yes, describe them. (WHITE QUESTION)</t>
  </si>
  <si>
    <t>No, the fund does not use any other impact mechanism</t>
  </si>
  <si>
    <t>Yes, the fund uses one or more other impact mechanisms but for now there is no empirical evidence of their effectiveness</t>
  </si>
  <si>
    <t>Yes, the fund uses one or more other impact mechanisms and there is empirical evidence of their effectiveness</t>
  </si>
  <si>
    <t>No, the fund presents the actions deployed in its supporting documents without suggesting that they will allow it to have an additional effect</t>
  </si>
  <si>
    <t>Yes, in its supporting documents, the fund justifies the actions deployed by their potential to generate additionality</t>
  </si>
  <si>
    <t>No causal chain is presented; the fund’s contribution to the objectives is not explained</t>
  </si>
  <si>
    <t>A simplified causal chain is presented at the fund level</t>
  </si>
  <si>
    <t>Several detailed causal chains are presented, with a high level of granularity (by objective, strategy or company)</t>
  </si>
  <si>
    <t>An action plan has not been developed to manage dependency</t>
  </si>
  <si>
    <t>One or more actions are mentioned but are not the subject of a systematic action plan with specific steps and a follow-up schedule</t>
  </si>
  <si>
    <t>A systematic action plan has been put in place with specific steps and a follow-up schedule</t>
  </si>
  <si>
    <t>13. How are the actions taken to detect and avoid the occurrence of negative externalities described?</t>
  </si>
  <si>
    <t>Actions to detect and avoid the occurrence of negative externalities are not described.</t>
  </si>
  <si>
    <t>Actions to detect and avoid the occurrence of negative externalities are briefly described</t>
  </si>
  <si>
    <t>Actions to detect and avoid the occurrence of negative externalities are described in detail</t>
  </si>
  <si>
    <t>B) OPERATIONAL IMPLEMENTATION</t>
  </si>
  <si>
    <t>RESULT (%) - B</t>
  </si>
  <si>
    <t>14. How systematically do the selected issuers meet the objectives and strategy pursued by the fund?</t>
  </si>
  <si>
    <t>Less than 50% of assets under management are invested in issuers that exactly meet the objectives and strategy pursued by the fund</t>
  </si>
  <si>
    <t>Between 50% and 70% of assets under management are invested in issuers that exactly meet the objectives and strategy pursued by the fund</t>
  </si>
  <si>
    <t>Between 70% and 90% of assets under management are invested in issuers that exactly meet the objectives and strategy pursued by the fund</t>
  </si>
  <si>
    <t>More than 90% of assets under management are invested in issuers that exactly meet the objectives and strategy pursued by the fund</t>
  </si>
  <si>
    <t>No, the fund does not provide financing on preferential terms</t>
  </si>
  <si>
    <t>Yes, on average, the fund provides financing under marginally more favourable terms than the market (difference &gt; 10% of normal remuneration) for issuers or projects with the same level of risk</t>
  </si>
  <si>
    <t>Yes, the fund provides financing under significantly more favourable terms than the market (difference &gt; 20% of normal remuneration) for issuers or projects with the same level of risk</t>
  </si>
  <si>
    <t>Yes, the fund provides financing under significantly more favourable terms than the market (difference &gt; 30% of normal remuneration) for issuers or projects with the same level of risk</t>
  </si>
  <si>
    <t>15.2 Does the fund finance economic agents who are struggling to find financing?</t>
  </si>
  <si>
    <t>No, the majority of the fund finances economic agents who have easy access to financing (e.g. governments, large companies)</t>
  </si>
  <si>
    <t>Yes, the majority of the fund finances economic agents who have moderate access to financing (e.g. mid-cap companies, small local authorities)</t>
  </si>
  <si>
    <t>Yes, the majority of the fund finances economic agents who have difficulty accessing financing (e.g. small companies)</t>
  </si>
  <si>
    <t>Yes, the majority of the fund finances economic agents who have particular difficulty accessing financing (micro-enterprises, households, SSE players, social enterprises in a niche market)</t>
  </si>
  <si>
    <t>No, the fund does not provide any support other than financial support to the entities in which it invests that could improve their impact</t>
  </si>
  <si>
    <t>Yes, the fund provides issuers (representing more than 50% of assets under management) with non-financial support to the entities in which it invests that is likely to improve their impact</t>
  </si>
  <si>
    <t>Yes, the fund provides issuers (representing more than 70% of assets under management) with non-financial support to the entities in which it invests that is likely to improve their impact</t>
  </si>
  <si>
    <t>No, the fund does not have an active shareholder engagement policy in relation to its sustainable transformation objectives</t>
  </si>
  <si>
    <t>Yes, the fund has an active shareholder engagement policy, engages in dialogue with the companies in which it invests and votes at general meetings in favour of resolutions relating to the targeted sustainable transformation objectives</t>
  </si>
  <si>
    <t>Level 1 + the fund sets issuers objectives with specific deadlines that are likely to bring into question its investments or its management support in governance bodies</t>
  </si>
  <si>
    <t>Level 2 + the fund participates in and organises coordinated shareholder engagement with other investors in relation to the intended objectives, proposes resolutions within the governance bodies and/or conducts campaigns targeting issuers in the media</t>
  </si>
  <si>
    <t xml:space="preserve">No, the fund does not apply a single capital allocation policy in line with sustainable transformation objectives </t>
  </si>
  <si>
    <t>Yes, the fund applies a single capital allocation policy in line with its sustainable transformation objectives, which could, if replicated by other players, have a significant impact on the prices of financial assets</t>
  </si>
  <si>
    <t>Yes, the fund applies a single capital allocation policy in line with its sustainable transformation objectives, which is coordinated or identical with that of other players and therefore is likely to have a significant impact on the prices of financial assets</t>
  </si>
  <si>
    <t>Yes, the fund applies a unique capital allocation policy in line with its sustainable transformation objectives, which is coordinated or identical with that of other players in such proportions that the probability of having a significant impact on the prices of financial assets and changing the behaviour of issuers is quite high</t>
  </si>
  <si>
    <t xml:space="preserve">No, the fund’s communications do not demonstrate a commitment to making a positive contribution to the sustainable transition </t>
  </si>
  <si>
    <t>Yes, the fund’s communications systematically demonstrate a commitment to making a positive contribution to the sustainable transition</t>
  </si>
  <si>
    <t>Yes, the fund’s communications systematically demonstrate a commitment to making a positive contribution to the sustainable transition and the fund regularly uses targeted media campaigns to influence the behaviour of the invested issuers regarding the sustainable transformation objectives set</t>
  </si>
  <si>
    <t>The fund does not manage negative externalities of issuers beyond the targeted sustainable transformation objectives</t>
  </si>
  <si>
    <t>The fund engages actively with selected issuers around their negative externalities beyond the targeted sustainable transformation objectives, votes at general meetings accordingly and sets them objectives likely to call into question their financing or management support at general meetings</t>
  </si>
  <si>
    <t>Yes</t>
  </si>
  <si>
    <t>The manager has external sources of information on the impact of issuers</t>
  </si>
  <si>
    <t>The manager has external sources of information on the impact of issuers and can rely on internal resources specifically dedicated to the operational implementation of the strategy</t>
  </si>
  <si>
    <t>C) MONITORING OF RESULTS</t>
  </si>
  <si>
    <t>RESULT (%) - C</t>
  </si>
  <si>
    <t>TOTAL RESULT (C1)</t>
  </si>
  <si>
    <t>19. Are changes in the extra-financial performance of issuers monitored during the fund’s holding period?</t>
  </si>
  <si>
    <t>No or, if they are, for less than 90% of assets under management</t>
  </si>
  <si>
    <t>Yes, for more than 90% of assets under management</t>
  </si>
  <si>
    <t>No or, if they are, for less than 50% of assets under management</t>
  </si>
  <si>
    <t>Yes, for more than 50% of assets under management</t>
  </si>
  <si>
    <t>Yes, for more than 70% of assets under management</t>
  </si>
  <si>
    <t xml:space="preserve">There is no verification of the consequences of issuer actions, either in terms of achievements or results </t>
  </si>
  <si>
    <t>The issuer performance control process makes it possible to verify products (outputs)</t>
  </si>
  <si>
    <t>The issuer performance control process makes it possible to verify results (outcomes)</t>
  </si>
  <si>
    <t xml:space="preserve">21. How is the additionality of the fund in achieving the objectives analysed? </t>
  </si>
  <si>
    <t>The additionality of the fund in the achievement of the outcomes and impacts observed is not analysed</t>
  </si>
  <si>
    <t>The additionality of the fund in achieving the results and impacts observed is rationalised in a plausible manner but not analysed using scientific or quasi-scientific methods</t>
  </si>
  <si>
    <t>The additionality of the fund in achieving the observed results and impacts is analysed by gathering a body of evidence and questioning the possible indirect effects</t>
  </si>
  <si>
    <t>The additionality of the fund in achieving the observed results and impacts is analysed through scientific or quasi-scientific analytical methods (e.g. double differences, matching, linear regressions, randomised controlled tests).</t>
  </si>
  <si>
    <t>Yes. A procedure for monitoring any indirect effects on competitors is taken into account in the analysis of the results achieved.</t>
  </si>
  <si>
    <t xml:space="preserve">22. Is there a process of continuous improvement of the strategies deployed and actions carried out? </t>
  </si>
  <si>
    <t>No continuous improvement process is implemented</t>
  </si>
  <si>
    <t>A process of continuous improvement is mentioned but no details are given</t>
  </si>
  <si>
    <t xml:space="preserve">A continuous improvement process is in place, with specified milestones and corrective actions </t>
  </si>
  <si>
    <t xml:space="preserve">23. How are negative externalities monitored by issuers? </t>
  </si>
  <si>
    <t xml:space="preserve">No monitoring of negative externalities of issuers is carried out, or </t>
  </si>
  <si>
    <t>Granular monitoring is performed, with an analysis of negative externalities at the level of each financed issuer, with clearly identified objectives for each issuer</t>
  </si>
  <si>
    <t>TOTAL RESULT (C2)</t>
  </si>
  <si>
    <t>The results or objectives are not described in any document making it possible to answer the question, are described too generally or are not at all aligned with what had been planned</t>
  </si>
  <si>
    <t>For more than 50% of assets under management, the results observed are qualitatively aligned with what had been planned (i.e. an improvement has taken place)</t>
  </si>
  <si>
    <t>For more than 70% of assets under management, the results observed are qualitatively aligned with what had been planned (i.e. an improvement has taken place)</t>
  </si>
  <si>
    <t>The  specific results or objectives are not described in any document making it possible to answer the question, are described too generally or are not at all aligned with what had been planned</t>
  </si>
  <si>
    <t>For more than 50% of assets under management, the relative results observed are aligned with the targets set ex ante (i.e. the specific targets set have been met)</t>
  </si>
  <si>
    <t>For more than 70% of assets under management, the relative results observed are aligned with the targets set ex ante (i.e. the specific targets set have been met)</t>
  </si>
  <si>
    <t>The additionality of the fund in achieving the results and impacts observed is not analysed</t>
  </si>
  <si>
    <t xml:space="preserve">A convincing rational is provided to justify the additionality of the fund in achieving at least a part of the results. </t>
  </si>
  <si>
    <t>A body of evidence makes it possible to conclude with confidence that the fund has had a positive additional effect for more than 50% of assets under management</t>
  </si>
  <si>
    <t>Scientific methods make it possible to conclude with confidence that the fund has had a positive additional effect for more than 50% of assets under management</t>
  </si>
  <si>
    <t>No, because no indirect impact analysis has been performed</t>
  </si>
  <si>
    <t>Yes. A detailed logical analysis suggests that, taking into account the indirect impacts, the results obtained are positive for the targeted sustainable transformation objectives (for more than 50% of assets under management).</t>
  </si>
  <si>
    <t>A scientific or quasi-scientific analysis concludes that, taking into account the indirect impacts, the results obtained are positive for the sustainable transformation objectives (for more than 50% of assets under management).</t>
  </si>
  <si>
    <t>The negative externalities of a majority of the issuers assessed (representing more than 50% of the assets under management assessed) were not reduced during the fund’s holding period</t>
  </si>
  <si>
    <t>The negative externalities of a majority of the issuers assessed were reduced during the fund’s holding period</t>
  </si>
  <si>
    <t>The negative externalities of a majority of the rated issuers were reduced during the fund’s holding period, in line with the objectives set for each issuer</t>
  </si>
  <si>
    <t>The negative externalities of a majority of the rated issuers were reduced during the fund’s holding period, in line with the objectives set by issuer, and the fund can present convincing evidence of its contribution to this decrease</t>
  </si>
  <si>
    <t>RESULT (%) - D</t>
  </si>
  <si>
    <t>The potential contribution of the fund as communicated to savers and investors may be perceived as too ambitious compared to what this analysis reveals. The communication can be described as deceptive or misleading.</t>
  </si>
  <si>
    <t>The potential contribution of the fund as communicated to savers and investors is consistent with what this analysis reveals. The communication may be described as appropriate.</t>
  </si>
  <si>
    <t xml:space="preserve">Yes, and the report focuses on changes in issuers’ results. </t>
  </si>
  <si>
    <t xml:space="preserve">Yes, and the report includes specific sections on i) changes in issuer results, ii) actions deployed by the fund and iii) the correspondence between the two. </t>
  </si>
  <si>
    <t>The management company has not implemented a CSR policy or the management company’s CSR policy is not consistent with the fund’s sustainable transformation objectives</t>
  </si>
  <si>
    <t>The management company’s CSR policy is consistent with the fund’s sustainable transformation objectives. The fund is not an “anomaly” in the management company’s range.</t>
  </si>
  <si>
    <t>The remuneration (or the financial incentive scheme) of the management company or the fund managers involves a variable portion and it is exclusively dependent on the financial performance of the fund</t>
  </si>
  <si>
    <t>The remuneration (or the financial incentive scheme) of the management company or the fund managers involves a variable portion and it is partly indexed to impact criteria but in a limited manner (up to 25% of the variable remuneration, or zero for funds created before 2023)</t>
  </si>
  <si>
    <t>The remuneration (or the financial incentive scheme) of the management company or the fund managers involves a variable portion, which is mainly indexed to impact criteria (at least 50% of the variable remuneration)</t>
  </si>
  <si>
    <t>E) BONUS</t>
  </si>
  <si>
    <t>No, the fund does not include a mechanism for sharing income or management fees with associations</t>
  </si>
  <si>
    <t>Yes, the fund incorporates a mechanism for sharing income or management fees with associations equivalent to less than 0.5% of assets under management in a “normal” year</t>
  </si>
  <si>
    <t>Yes, the fund incorporates a mechanism for sharing income or management fees with associations equivalent to between 0.5% and 1% of assets under management in a “normal” year</t>
  </si>
  <si>
    <t>Yes, the fund incorporates a mechanism for sharing income or management fees with associations equivalent to more than 1% of assets under management in a “normal” year</t>
  </si>
  <si>
    <t>SUMMARY</t>
  </si>
  <si>
    <t>FINAL RESULT (%)</t>
  </si>
  <si>
    <t>Position on the scale</t>
  </si>
  <si>
    <t>Section A</t>
  </si>
  <si>
    <t>Section B</t>
  </si>
  <si>
    <t>Section C</t>
  </si>
  <si>
    <t>Monitoring of results (Max = 30)</t>
  </si>
  <si>
    <t xml:space="preserve">Section D </t>
  </si>
  <si>
    <t>Section E</t>
  </si>
  <si>
    <t>Bonus (Max = 3)</t>
  </si>
  <si>
    <t>Final score</t>
  </si>
  <si>
    <t>Total (Maximum = 100)</t>
  </si>
  <si>
    <t>A) THEORY OF CHANGE</t>
  </si>
  <si>
    <t>D) COMMUNICATION AND CONSISTENCY</t>
  </si>
  <si>
    <t>theory of change (Max = 30)</t>
  </si>
  <si>
    <t>Communication and consistency (Max = 10)</t>
  </si>
  <si>
    <t xml:space="preserve">11. How are the external factors on which the success of theory of change depends described? </t>
  </si>
  <si>
    <t>The external factors on which the success of the fund’s theory of change depends are not described</t>
  </si>
  <si>
    <t>The external factors on which the success of the fund’s theory of change depends are discussed but not in detail</t>
  </si>
  <si>
    <t>The external factors on which the success of the fund’s theory of change depends are detailed for each contribution action implemented</t>
  </si>
  <si>
    <t>2. How is each sustainable transformation objective
 pursued by the fund described and justified?</t>
  </si>
  <si>
    <t>3. Does the fund derive specific objectives for each 
issuer invested in relation to its general objectives of sustainable transformation?</t>
  </si>
  <si>
    <t xml:space="preserve">4. How do other competing funds cover the need for 
each sustainable transformation objective pursued by 
the fund? </t>
  </si>
  <si>
    <t>4.1 To meet the objectives of sustainable transformation,
does the fund propose an original or innovative 
solution ? (WHITE QUESTION)</t>
  </si>
  <si>
    <t>5. Does the fund state the explicit objective of having 
an impact in its supporting documents (i.e. legal and 
commercial)?</t>
  </si>
  <si>
    <t>6. Does the fund aim to implement actions to limit the 
negative externalities of selected issuers beyond the 
targeted sustainable transformation objective(s)?</t>
  </si>
  <si>
    <t xml:space="preserve">7. Are the actions associated with the fund to achieve 
the sustainable transformation objectives described 
in the supporting documents?  </t>
  </si>
  <si>
    <t>9. Does the fund justify the actions envisaged (in 
questions 7 and 8) by seeking additionality?</t>
  </si>
  <si>
    <t xml:space="preserve">10. How are the expected causal chains between 
actions and impacts described? </t>
  </si>
  <si>
    <t xml:space="preserve">12. Is there an action plan in place to manage and/or 
correct this dependency on external factors? </t>
  </si>
  <si>
    <t>15. Following on from question 9, choose the most 
significant contribution actions (up to 3) exercised 
by the fund to achieve its sustainable 
transformation objectives and describe the 
intensity with which they are deployed.</t>
  </si>
  <si>
    <t>15.1 Does the fund provide capital to economic agents 
under favourable terms compared to those prevailing 
on the market?</t>
  </si>
  <si>
    <t>15.3 Does the fund provide the entities in which it 
invests support other than financial support 
(technical, commercial, governance, relationship 
establishment, etc.) that is likely to improve their 
impact?</t>
  </si>
  <si>
    <t>15.4 Does the fund have an active shareholder 
engagement policy on targeted sustainable 
transformation goals?</t>
  </si>
  <si>
    <t>15.5 Does the fund apply a single capital allocation 
policy that is consistent with sustainable 
transformation objectives and may have an impact 
on the prices of financial assets?</t>
  </si>
  <si>
    <t>15.6 Does the fund actively use communication to make 
a positive contribution to the sustainable transition?</t>
  </si>
  <si>
    <t>16. How intensely is the fund involved in correcting 
negative externalities of issuers?</t>
  </si>
  <si>
    <t>17. Does the fund apply a specific strategy that ensures 
that its impact/contribution is materialised and made 
sustainable (minimum investment period, choice of 
exit time, buyer selection, etc.)?</t>
  </si>
  <si>
    <t>18. What resources does the fund allocate to the 
operational implementation of the strategy?</t>
  </si>
  <si>
    <t>20. Are changes (to specific objectives set ex ante by 
the fund) in the non-financial performance of the 
issuers during the holding period by the fund 
monitored?</t>
  </si>
  <si>
    <t>20.1 At what level are the consequences of the actions 
of the companies in the portfolio monitored? 
(WHITE QUESTION)</t>
  </si>
  <si>
    <t>21.1 In assessing its additionality, does the fund analyse 
any indirect impacts of its investments (e.g. 
displacement effects)? (WHITE QUESTION)</t>
  </si>
  <si>
    <t>24. Is there an internal or external control process for 
the sustainable transformation strategy and its results?</t>
  </si>
  <si>
    <t xml:space="preserve">25. To what extent are the absolute results (i.e., 
progression or regression) observed at the issuer 
level consistent with the sustainable 
transformation objectives of the fund? </t>
  </si>
  <si>
    <t xml:space="preserve">26. To what extent do the relative results (i.e., relative to 
the specific objectives set by the fund) observed at the 
issuer level correspond to the sustainable transformation 
objectives of the fund? </t>
  </si>
  <si>
    <t xml:space="preserve">27. To what extent is the additionality of the fund in 
achieving the observed results demonstrated? </t>
  </si>
  <si>
    <t>27.1 Can the fund demonstrate that by taking into 
account indirect effects (such as substitution and 
displacement effects), the results achieved are 
positive for the intended sustainable transformation
objectives? (WHITE QUESTION)</t>
  </si>
  <si>
    <t>28. To what extent were the negative externalities of 
issuers reduced during the fund’s holding period?</t>
  </si>
  <si>
    <t>29. How is the fund’s potential to contribute to 
sustainable transformation communicated to 
savers and investors?</t>
  </si>
  <si>
    <t>30. Does the fund provide an annual impact/contribu
tion report that is available to investors?</t>
  </si>
  <si>
    <t xml:space="preserve">31. Is the management company’s CSR consistent with 
the fund’s sustainable transformation objectives? 
</t>
  </si>
  <si>
    <t>32. Is the remuneration (or financial incentive scheme) 
of the fund managers or the management company 
dependent on the fund’s performance in terms of 
sustainable transformation?</t>
  </si>
  <si>
    <t>33. Does the fund incorporate a mechanism for sharing 
income or management fees for projects of general 
interest (associations, foundations, etc.)?</t>
  </si>
  <si>
    <t>Operational Implementation (Max = 30)</t>
  </si>
  <si>
    <t>The assessment grid of a fund's potentiel contribution to the sustainable transformation</t>
  </si>
  <si>
    <t>December 2022 release</t>
  </si>
  <si>
    <t xml:space="preserve">A1. Definition of general objectives </t>
  </si>
  <si>
    <t>A2. Definition of the actions deployed by the fund to 
achieve the objectives (i.e. cause the desired 
changes)</t>
  </si>
  <si>
    <r>
      <t xml:space="preserve">C1. Procedure for monitoring results. </t>
    </r>
    <r>
      <rPr>
        <i/>
        <sz val="8"/>
        <color rgb="FF14233C"/>
        <rFont val="Raleway"/>
      </rPr>
      <t xml:space="preserve">The result is a change between the pre-investment situation and the post-investment situation. A pre-existing situation cannot be considered a result. </t>
    </r>
  </si>
  <si>
    <t>C2. Quality of observed results</t>
  </si>
  <si>
    <t>RESULT (%) - E</t>
  </si>
  <si>
    <t>The remuneration (or financial incentive scheme) of the management company or the fund managers involves a variable portion, and it is indexed to impact criteria in a balanced manner (between 25% and 50% of the variable remuneration, or &gt;0% and &lt;50% for funds created before 2023) OR the remuneration (or the financial incentive scheme) of the management company and the fund managers does not involve any variable 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</si>
</sst>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quot;/&quot;#.0"/>
  </numFmts>
  <fonts count="17">
    <font>
      <sz val="11"/>
      <color theme="1"/>
      <name val="Calibri"/>
      <family val="2"/>
      <scheme val="minor"/>
    </font>
    <font>
      <i/>
      <sz val="8"/>
      <color rgb="FF14233C"/>
      <name val="Raleway"/>
    </font>
    <font>
      <sz val="8"/>
      <name val="Alternate Gothic 3"/>
    </font>
    <font>
      <sz val="8"/>
      <color rgb="FF14233C"/>
      <name val="Alternate Gothic 3"/>
    </font>
    <font>
      <sz val="8"/>
      <color rgb="FF14233C"/>
      <name val="Raleway"/>
    </font>
    <font>
      <b/>
      <sz val="8"/>
      <name val="Raleway Bold"/>
    </font>
    <font>
      <b/>
      <sz val="8"/>
      <color rgb="FF14233C"/>
      <name val="Raleway Bold"/>
    </font>
    <font>
      <sz val="8"/>
      <color rgb="FF14233C"/>
      <name val="Raleway bold"/>
    </font>
    <font>
      <sz val="8"/>
      <color theme="1"/>
      <name val="Calibri"/>
      <family val="2"/>
      <scheme val="minor"/>
    </font>
    <font>
      <sz val="8"/>
      <name val="Raleway bold"/>
    </font>
    <font>
      <b/>
      <sz val="8"/>
      <color rgb="FF14233C"/>
      <name val="Raleway"/>
    </font>
    <font>
      <b/>
      <u/>
      <sz val="8"/>
      <color rgb="FF14233C"/>
      <name val="Raleway"/>
    </font>
    <font>
      <strike/>
      <sz val="8"/>
      <color rgb="FF14233C"/>
      <name val="Raleway"/>
    </font>
    <font>
      <sz val="8"/>
      <color theme="1"/>
      <name val="Raleway bold"/>
    </font>
    <font>
      <i/>
      <sz val="8"/>
      <color rgb="FF000000"/>
      <name val="Raleway Bold"/>
    </font>
    <font>
      <b/>
      <sz val="18"/>
      <name val="Alternate Gothic 3"/>
    </font>
    <font>
      <b/>
      <sz val="14"/>
      <name val="Alternate Gothic 3"/>
    </font>
  </fonts>
  <fills count="11">
    <fill>
      <patternFill patternType="none"/>
    </fill>
    <fill>
      <patternFill patternType="gray125"/>
    </fill>
    <fill>
      <patternFill patternType="solid">
        <fgColor rgb="FFEB714C"/>
        <bgColor indexed="64"/>
      </patternFill>
    </fill>
    <fill>
      <patternFill patternType="solid">
        <fgColor theme="0"/>
        <bgColor indexed="64"/>
      </patternFill>
    </fill>
    <fill>
      <patternFill patternType="solid">
        <fgColor rgb="FFACCB51"/>
        <bgColor indexed="64"/>
      </patternFill>
    </fill>
    <fill>
      <patternFill patternType="solid">
        <fgColor rgb="FFC4DB85"/>
        <bgColor indexed="64"/>
      </patternFill>
    </fill>
    <fill>
      <patternFill patternType="solid">
        <fgColor rgb="FF9FE0EB"/>
        <bgColor indexed="64"/>
      </patternFill>
    </fill>
    <fill>
      <patternFill patternType="solid">
        <fgColor rgb="FFCFF0F5"/>
        <bgColor indexed="64"/>
      </patternFill>
    </fill>
    <fill>
      <patternFill patternType="solid">
        <fgColor rgb="FF59CDDC"/>
        <bgColor indexed="64"/>
      </patternFill>
    </fill>
    <fill>
      <patternFill patternType="solid">
        <fgColor theme="9" tint="0.79998168889431442"/>
        <bgColor indexed="64"/>
      </patternFill>
    </fill>
    <fill>
      <patternFill patternType="solid">
        <fgColor theme="7" tint="0.39997558519241921"/>
        <bgColor indexed="64"/>
      </patternFill>
    </fill>
  </fills>
  <borders count="19">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12">
    <xf numFmtId="0" fontId="0" fillId="0" borderId="0" xfId="0"/>
    <xf numFmtId="0" fontId="4" fillId="7" borderId="0" xfId="0" applyFont="1" applyFill="1" applyAlignment="1" applyProtection="1">
      <alignment vertical="center" wrapText="1"/>
      <protection locked="0"/>
    </xf>
    <xf numFmtId="0" fontId="0" fillId="0" borderId="13" xfId="0" applyBorder="1"/>
    <xf numFmtId="0" fontId="3" fillId="3" borderId="0" xfId="0" applyFont="1" applyFill="1" applyAlignment="1" applyProtection="1">
      <alignment vertical="center" wrapText="1"/>
      <protection locked="0"/>
    </xf>
    <xf numFmtId="0" fontId="4" fillId="3" borderId="0" xfId="0" applyFont="1" applyFill="1" applyAlignment="1" applyProtection="1">
      <alignment vertical="center" wrapText="1"/>
      <protection locked="0"/>
    </xf>
    <xf numFmtId="0" fontId="7" fillId="3" borderId="0" xfId="0" applyFont="1" applyFill="1" applyAlignment="1" applyProtection="1">
      <alignment vertical="center" wrapText="1"/>
      <protection locked="0"/>
    </xf>
    <xf numFmtId="0" fontId="4" fillId="4" borderId="0" xfId="0" applyFont="1" applyFill="1" applyAlignment="1" applyProtection="1">
      <alignment vertical="center" wrapText="1"/>
      <protection locked="0"/>
    </xf>
    <xf numFmtId="0" fontId="9" fillId="3"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10" fillId="4" borderId="0" xfId="0" applyFont="1" applyFill="1" applyAlignment="1" applyProtection="1">
      <alignment vertical="center" wrapText="1"/>
      <protection locked="0"/>
    </xf>
    <xf numFmtId="0" fontId="10" fillId="3" borderId="0" xfId="0" applyFont="1" applyFill="1" applyAlignment="1" applyProtection="1">
      <alignment vertical="center" wrapText="1"/>
      <protection locked="0"/>
    </xf>
    <xf numFmtId="0" fontId="6" fillId="2" borderId="2" xfId="0" applyFont="1" applyFill="1" applyBorder="1" applyAlignment="1">
      <alignment horizontal="center" vertical="center" wrapText="1"/>
    </xf>
    <xf numFmtId="0" fontId="4" fillId="3" borderId="0" xfId="0" applyFont="1" applyFill="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7" fillId="2" borderId="2" xfId="0" applyFont="1" applyFill="1" applyBorder="1" applyAlignment="1">
      <alignment vertical="center" wrapText="1"/>
    </xf>
    <xf numFmtId="0" fontId="10" fillId="3" borderId="0" xfId="0" applyFont="1" applyFill="1" applyAlignment="1">
      <alignment horizontal="center" vertical="center" wrapText="1"/>
    </xf>
    <xf numFmtId="0" fontId="9" fillId="3" borderId="0" xfId="0" applyFont="1" applyFill="1" applyAlignment="1">
      <alignment vertical="center" wrapText="1"/>
    </xf>
    <xf numFmtId="0" fontId="4" fillId="0" borderId="0" xfId="0" applyFont="1" applyAlignment="1">
      <alignment vertical="center" wrapText="1"/>
    </xf>
    <xf numFmtId="0" fontId="10" fillId="3" borderId="6" xfId="0" applyFont="1" applyFill="1" applyBorder="1" applyAlignment="1">
      <alignment vertical="center" wrapText="1"/>
    </xf>
    <xf numFmtId="0" fontId="10" fillId="3" borderId="1" xfId="0" applyFont="1" applyFill="1" applyBorder="1" applyAlignment="1">
      <alignment vertical="center" wrapText="1"/>
    </xf>
    <xf numFmtId="0" fontId="10" fillId="3" borderId="8" xfId="0" applyFont="1" applyFill="1" applyBorder="1" applyAlignment="1">
      <alignment vertical="center" wrapText="1"/>
    </xf>
    <xf numFmtId="0" fontId="10" fillId="3" borderId="0" xfId="0" applyFont="1" applyFill="1" applyAlignment="1">
      <alignment vertical="center" wrapText="1"/>
    </xf>
    <xf numFmtId="0" fontId="10" fillId="3" borderId="11" xfId="0" applyFont="1" applyFill="1" applyBorder="1" applyAlignment="1">
      <alignment vertical="center" wrapText="1"/>
    </xf>
    <xf numFmtId="0" fontId="10" fillId="3" borderId="2" xfId="0" applyFont="1" applyFill="1" applyBorder="1" applyAlignment="1">
      <alignment vertical="center" wrapText="1"/>
    </xf>
    <xf numFmtId="0" fontId="7" fillId="3" borderId="0" xfId="0" applyFont="1" applyFill="1" applyAlignment="1">
      <alignment vertical="center" wrapText="1"/>
    </xf>
    <xf numFmtId="4" fontId="4" fillId="3" borderId="0" xfId="0" applyNumberFormat="1" applyFont="1" applyFill="1" applyAlignment="1">
      <alignment vertical="center" wrapText="1"/>
    </xf>
    <xf numFmtId="0" fontId="4" fillId="7" borderId="0" xfId="0" applyFont="1" applyFill="1" applyAlignment="1">
      <alignment vertical="center" wrapText="1"/>
    </xf>
    <xf numFmtId="1" fontId="10" fillId="5" borderId="4" xfId="0" applyNumberFormat="1" applyFont="1" applyFill="1" applyBorder="1" applyAlignment="1">
      <alignment horizontal="right" vertical="center" wrapText="1"/>
    </xf>
    <xf numFmtId="1" fontId="10" fillId="5"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3" borderId="7" xfId="0" applyFont="1" applyFill="1" applyBorder="1" applyAlignment="1">
      <alignment vertical="center" wrapText="1"/>
    </xf>
    <xf numFmtId="0" fontId="10" fillId="3" borderId="9" xfId="0" applyFont="1" applyFill="1" applyBorder="1" applyAlignment="1">
      <alignment vertical="center" wrapText="1"/>
    </xf>
    <xf numFmtId="1" fontId="10" fillId="3" borderId="9" xfId="0" applyNumberFormat="1" applyFont="1" applyFill="1" applyBorder="1" applyAlignment="1">
      <alignment vertical="center" wrapText="1"/>
    </xf>
    <xf numFmtId="0" fontId="10" fillId="3" borderId="12" xfId="0" applyFont="1" applyFill="1" applyBorder="1" applyAlignment="1">
      <alignment vertical="center" wrapText="1"/>
    </xf>
    <xf numFmtId="0" fontId="6" fillId="2" borderId="0" xfId="0" applyFont="1" applyFill="1" applyAlignment="1">
      <alignment horizontal="center" vertical="center" wrapText="1"/>
    </xf>
    <xf numFmtId="0" fontId="7" fillId="2" borderId="0" xfId="0" applyFont="1" applyFill="1" applyAlignment="1">
      <alignment vertical="center" wrapText="1"/>
    </xf>
    <xf numFmtId="0" fontId="5" fillId="2" borderId="11" xfId="0" applyFont="1" applyFill="1" applyBorder="1" applyAlignment="1">
      <alignment horizontal="left" vertical="center" wrapText="1"/>
    </xf>
    <xf numFmtId="0" fontId="5" fillId="2" borderId="0" xfId="0" applyFont="1" applyFill="1" applyAlignment="1">
      <alignment horizontal="left" vertical="center" wrapText="1"/>
    </xf>
    <xf numFmtId="0" fontId="11" fillId="3" borderId="0" xfId="0" applyFont="1" applyFill="1" applyAlignment="1" applyProtection="1">
      <alignment horizontal="center" vertical="center" wrapText="1"/>
      <protection locked="0"/>
    </xf>
    <xf numFmtId="4" fontId="10" fillId="3" borderId="0" xfId="0" applyNumberFormat="1" applyFont="1" applyFill="1" applyAlignment="1">
      <alignment vertical="center" wrapText="1"/>
    </xf>
    <xf numFmtId="165" fontId="10" fillId="3" borderId="0" xfId="0" applyNumberFormat="1" applyFont="1" applyFill="1" applyAlignment="1">
      <alignment horizontal="left" vertical="center" wrapText="1"/>
    </xf>
    <xf numFmtId="0" fontId="9" fillId="6" borderId="0" xfId="0" applyFont="1" applyFill="1" applyAlignment="1">
      <alignment vertical="center" wrapText="1"/>
    </xf>
    <xf numFmtId="0" fontId="4" fillId="6" borderId="0" xfId="0" applyFont="1" applyFill="1" applyAlignment="1">
      <alignment horizontal="left" vertical="center" wrapText="1"/>
    </xf>
    <xf numFmtId="0" fontId="4" fillId="6" borderId="0" xfId="0" applyFont="1" applyFill="1" applyAlignment="1">
      <alignment vertical="center" wrapText="1"/>
    </xf>
    <xf numFmtId="3" fontId="4" fillId="6" borderId="0" xfId="0" applyNumberFormat="1" applyFont="1" applyFill="1" applyAlignment="1">
      <alignment vertical="center" wrapText="1"/>
    </xf>
    <xf numFmtId="164" fontId="4" fillId="6" borderId="0" xfId="0" applyNumberFormat="1" applyFont="1" applyFill="1" applyAlignment="1">
      <alignment horizontal="left" vertical="center" wrapText="1"/>
    </xf>
    <xf numFmtId="0" fontId="9" fillId="6" borderId="0" xfId="0" applyFont="1" applyFill="1" applyAlignment="1">
      <alignment horizontal="left" vertical="center" wrapText="1"/>
    </xf>
    <xf numFmtId="0" fontId="4" fillId="3" borderId="0" xfId="0" applyFont="1" applyFill="1" applyAlignment="1">
      <alignment horizontal="left" vertical="center" wrapText="1"/>
    </xf>
    <xf numFmtId="164" fontId="4" fillId="3" borderId="0" xfId="0" applyNumberFormat="1" applyFont="1" applyFill="1" applyAlignment="1">
      <alignment horizontal="left" vertical="center" wrapText="1"/>
    </xf>
    <xf numFmtId="0" fontId="9" fillId="0" borderId="0" xfId="0" applyFont="1" applyAlignment="1">
      <alignment vertical="center" wrapText="1"/>
    </xf>
    <xf numFmtId="0" fontId="4" fillId="0" borderId="0" xfId="0" applyFont="1" applyAlignment="1">
      <alignment horizontal="left" vertical="center" wrapText="1"/>
    </xf>
    <xf numFmtId="4" fontId="4" fillId="0" borderId="0" xfId="0" applyNumberFormat="1" applyFont="1" applyAlignment="1">
      <alignment vertical="center" wrapText="1"/>
    </xf>
    <xf numFmtId="164" fontId="4" fillId="0" borderId="0" xfId="0" applyNumberFormat="1" applyFont="1" applyAlignment="1">
      <alignment horizontal="left" vertical="center" wrapText="1"/>
    </xf>
    <xf numFmtId="0" fontId="9" fillId="7" borderId="0" xfId="0" applyFont="1" applyFill="1" applyAlignment="1">
      <alignment vertical="center" wrapText="1"/>
    </xf>
    <xf numFmtId="0" fontId="4" fillId="7" borderId="0" xfId="0" applyFont="1" applyFill="1" applyAlignment="1">
      <alignment horizontal="left" vertical="center" wrapText="1"/>
    </xf>
    <xf numFmtId="3" fontId="4" fillId="7" borderId="0" xfId="0" applyNumberFormat="1" applyFont="1" applyFill="1" applyAlignment="1">
      <alignment vertical="center" wrapText="1"/>
    </xf>
    <xf numFmtId="164" fontId="4" fillId="7" borderId="0" xfId="0" applyNumberFormat="1" applyFont="1" applyFill="1" applyAlignment="1">
      <alignment horizontal="left" vertical="center" wrapText="1"/>
    </xf>
    <xf numFmtId="164" fontId="10" fillId="3" borderId="0" xfId="0" applyNumberFormat="1" applyFont="1" applyFill="1" applyAlignment="1">
      <alignment horizontal="left" vertical="center" wrapText="1"/>
    </xf>
    <xf numFmtId="0" fontId="4" fillId="6" borderId="0" xfId="0" applyFont="1" applyFill="1" applyAlignment="1">
      <alignment horizontal="center" vertical="center" wrapText="1"/>
    </xf>
    <xf numFmtId="0" fontId="12" fillId="6" borderId="0" xfId="0" applyFont="1" applyFill="1" applyAlignment="1">
      <alignment horizontal="center" vertical="center" wrapText="1"/>
    </xf>
    <xf numFmtId="0" fontId="4" fillId="3" borderId="0" xfId="0" applyFont="1" applyFill="1" applyAlignment="1">
      <alignment horizontal="right" vertical="center" wrapText="1"/>
    </xf>
    <xf numFmtId="4" fontId="4" fillId="6" borderId="0" xfId="0" applyNumberFormat="1" applyFont="1" applyFill="1" applyAlignment="1">
      <alignment vertical="center" wrapText="1"/>
    </xf>
    <xf numFmtId="0" fontId="9" fillId="3" borderId="0" xfId="0" applyFont="1" applyFill="1" applyAlignment="1">
      <alignment vertical="center"/>
    </xf>
    <xf numFmtId="0" fontId="4" fillId="3" borderId="0" xfId="0" applyFont="1" applyFill="1" applyAlignment="1">
      <alignment vertical="center"/>
    </xf>
    <xf numFmtId="0" fontId="4" fillId="0" borderId="0" xfId="0" applyFont="1" applyAlignment="1">
      <alignment horizontal="center" vertical="center" wrapText="1"/>
    </xf>
    <xf numFmtId="0" fontId="4" fillId="9" borderId="0" xfId="0" applyFont="1" applyFill="1" applyAlignment="1" applyProtection="1">
      <alignment vertical="center" wrapText="1"/>
      <protection locked="0"/>
    </xf>
    <xf numFmtId="0" fontId="4" fillId="9" borderId="0" xfId="0" applyFont="1" applyFill="1" applyAlignment="1">
      <alignment vertical="center" wrapText="1"/>
    </xf>
    <xf numFmtId="0" fontId="4" fillId="10" borderId="0" xfId="0" applyFont="1" applyFill="1" applyAlignment="1">
      <alignment horizontal="left" vertical="center" wrapText="1"/>
    </xf>
    <xf numFmtId="0" fontId="4" fillId="10" borderId="0" xfId="0" applyFont="1" applyFill="1" applyAlignment="1">
      <alignment vertical="center" wrapText="1"/>
    </xf>
    <xf numFmtId="0" fontId="4" fillId="10" borderId="0" xfId="0" applyFont="1" applyFill="1" applyAlignment="1">
      <alignment horizontal="center" vertical="center" wrapText="1"/>
    </xf>
    <xf numFmtId="0" fontId="9" fillId="4" borderId="3" xfId="0" applyFont="1" applyFill="1" applyBorder="1" applyAlignment="1">
      <alignment vertical="center" wrapText="1"/>
    </xf>
    <xf numFmtId="0" fontId="4" fillId="4" borderId="4" xfId="0" applyFont="1" applyFill="1" applyBorder="1" applyAlignment="1">
      <alignment vertical="center" wrapText="1"/>
    </xf>
    <xf numFmtId="1" fontId="10" fillId="4" borderId="4" xfId="0" applyNumberFormat="1" applyFont="1" applyFill="1" applyBorder="1" applyAlignment="1">
      <alignment horizontal="center" vertical="center" wrapText="1"/>
    </xf>
    <xf numFmtId="1" fontId="10" fillId="4" borderId="5"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4" fillId="5" borderId="4" xfId="0" applyFont="1" applyFill="1" applyBorder="1" applyAlignment="1">
      <alignment horizontal="left" vertical="center" wrapText="1"/>
    </xf>
    <xf numFmtId="0" fontId="4" fillId="5" borderId="4" xfId="0" applyFont="1" applyFill="1" applyBorder="1" applyAlignment="1">
      <alignment vertical="center" wrapText="1"/>
    </xf>
    <xf numFmtId="0" fontId="11" fillId="5" borderId="4" xfId="0" applyFont="1" applyFill="1" applyBorder="1" applyAlignment="1">
      <alignment horizontal="center" vertical="center" wrapText="1"/>
    </xf>
    <xf numFmtId="1" fontId="10" fillId="5" borderId="5" xfId="0" applyNumberFormat="1" applyFont="1" applyFill="1" applyBorder="1" applyAlignment="1">
      <alignment horizontal="center" vertical="center" wrapText="1"/>
    </xf>
    <xf numFmtId="0" fontId="7" fillId="5" borderId="3" xfId="0" applyFont="1" applyFill="1" applyBorder="1" applyAlignment="1">
      <alignment horizontal="left" vertical="center" wrapText="1"/>
    </xf>
    <xf numFmtId="0" fontId="5" fillId="4" borderId="3" xfId="0" applyFont="1" applyFill="1" applyBorder="1" applyAlignment="1">
      <alignment vertical="center" wrapText="1"/>
    </xf>
    <xf numFmtId="0" fontId="10" fillId="4" borderId="4" xfId="0" applyFont="1" applyFill="1" applyBorder="1" applyAlignment="1">
      <alignment vertical="center" wrapText="1"/>
    </xf>
    <xf numFmtId="1" fontId="10" fillId="4" borderId="5" xfId="0" applyNumberFormat="1" applyFont="1" applyFill="1" applyBorder="1" applyAlignment="1">
      <alignment vertical="center" wrapText="1"/>
    </xf>
    <xf numFmtId="0" fontId="15" fillId="8" borderId="1"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0" xfId="0" applyFont="1" applyFill="1" applyAlignment="1">
      <alignment horizontal="center" vertical="center" wrapText="1"/>
    </xf>
    <xf numFmtId="0" fontId="15" fillId="8" borderId="9" xfId="0" applyFont="1" applyFill="1" applyBorder="1" applyAlignment="1">
      <alignment horizontal="center" vertical="center" wrapText="1"/>
    </xf>
    <xf numFmtId="0" fontId="16" fillId="8" borderId="0" xfId="0" applyFont="1" applyFill="1" applyAlignment="1">
      <alignment horizontal="center" vertical="center" wrapText="1"/>
    </xf>
    <xf numFmtId="0" fontId="15" fillId="8" borderId="2"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horizontal="right" vertical="center" wrapText="1"/>
    </xf>
    <xf numFmtId="0" fontId="6" fillId="2" borderId="14"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9" fillId="6" borderId="0" xfId="0" applyFont="1" applyFill="1" applyAlignment="1">
      <alignment horizontal="left" vertical="center" wrapText="1"/>
    </xf>
    <xf numFmtId="0" fontId="6" fillId="2" borderId="0" xfId="0" applyFont="1" applyFill="1" applyAlignment="1">
      <alignment horizontal="center" vertical="center" wrapText="1"/>
    </xf>
    <xf numFmtId="164" fontId="4" fillId="6" borderId="0" xfId="0" applyNumberFormat="1" applyFont="1" applyFill="1" applyAlignment="1">
      <alignment horizontal="left" vertical="center" wrapText="1"/>
    </xf>
    <xf numFmtId="0" fontId="4" fillId="9" borderId="0" xfId="0" applyFont="1" applyFill="1" applyAlignment="1" applyProtection="1">
      <alignment horizontal="right" vertical="center" wrapText="1"/>
      <protection locked="0"/>
    </xf>
    <xf numFmtId="3" fontId="4" fillId="6" borderId="0" xfId="0" applyNumberFormat="1" applyFont="1" applyFill="1" applyAlignment="1">
      <alignment horizontal="right"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6" fillId="2" borderId="9" xfId="0" applyFont="1" applyFill="1" applyBorder="1" applyAlignment="1">
      <alignment vertical="center" wrapText="1"/>
    </xf>
    <xf numFmtId="0" fontId="8" fillId="0" borderId="9" xfId="0" applyFont="1" applyBorder="1" applyAlignment="1">
      <alignment vertical="center" wrapText="1"/>
    </xf>
    <xf numFmtId="0" fontId="8" fillId="0" borderId="12" xfId="0" applyFont="1" applyBorder="1" applyAlignment="1">
      <alignment vertical="center" wrapText="1"/>
    </xf>
    <xf numFmtId="0" fontId="4" fillId="3" borderId="15" xfId="0" applyFont="1" applyFill="1" applyBorder="1" applyAlignment="1" applyProtection="1">
      <alignment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colors>
    <mruColors>
      <color rgb="FFCC6600"/>
      <color rgb="FFC4DB85"/>
      <color rgb="FFCFF0F5"/>
      <color rgb="FF9FE0EB"/>
      <color rgb="FFCF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2886074</xdr:colOff>
      <xdr:row>3</xdr:row>
      <xdr:rowOff>200025</xdr:rowOff>
    </xdr:to>
    <xdr:pic>
      <xdr:nvPicPr>
        <xdr:cNvPr id="3" name="Image 2">
          <a:extLst>
            <a:ext uri="{FF2B5EF4-FFF2-40B4-BE49-F238E27FC236}">
              <a16:creationId xmlns:a16="http://schemas.microsoft.com/office/drawing/2014/main" id="{E74CADB6-00E0-8081-0BFE-131260B52414}"/>
            </a:ext>
          </a:extLst>
        </xdr:cNvPr>
        <xdr:cNvPicPr>
          <a:picLocks noChangeAspect="1"/>
        </xdr:cNvPicPr>
      </xdr:nvPicPr>
      <xdr:blipFill>
        <a:blip xmlns:r="http://schemas.openxmlformats.org/officeDocument/2006/relationships" r:embed="rId1"/>
        <a:stretch>
          <a:fillRect/>
        </a:stretch>
      </xdr:blipFill>
      <xdr:spPr>
        <a:xfrm>
          <a:off x="9525" y="9525"/>
          <a:ext cx="2876549" cy="10001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4272-12B5-48DA-98C7-37FBAB4DBD9B}">
  <sheetPr>
    <pageSetUpPr fitToPage="1"/>
  </sheetPr>
  <dimension ref="A1:DQ128"/>
  <sheetViews>
    <sheetView tabSelected="1" zoomScaleNormal="100" workbookViewId="0">
      <pane xSplit="1" ySplit="8" topLeftCell="B9" activePane="bottomRight" state="frozen"/>
      <selection activeCell="A5" sqref="A5"/>
      <selection pane="topRight" activeCell="B5" sqref="B5"/>
      <selection pane="bottomLeft" activeCell="A9" sqref="A9"/>
      <selection pane="bottomRight" activeCell="J12" sqref="J12"/>
    </sheetView>
  </sheetViews>
  <sheetFormatPr baseColWidth="10" defaultColWidth="11.42578125" defaultRowHeight="14.25" outlineLevelCol="1"/>
  <cols>
    <col min="1" max="1" width="43.28515625" style="7" customWidth="1"/>
    <col min="2" max="2" width="24.28515625" style="4" customWidth="1" outlineLevel="1"/>
    <col min="3" max="3" width="24.5703125" style="4" customWidth="1" outlineLevel="1"/>
    <col min="4" max="4" width="31.140625" style="4" customWidth="1" outlineLevel="1"/>
    <col min="5" max="5" width="25.7109375" style="4" customWidth="1" outlineLevel="1"/>
    <col min="6" max="6" width="11.85546875" style="4" customWidth="1" outlineLevel="1"/>
    <col min="7" max="7" width="3" style="4" customWidth="1" outlineLevel="1"/>
    <col min="8" max="8" width="10.5703125" style="4" customWidth="1"/>
    <col min="9" max="9" width="3.140625" style="4" customWidth="1"/>
    <col min="10" max="10" width="32.7109375" style="4" customWidth="1"/>
    <col min="11" max="11" width="17.85546875" style="4" customWidth="1"/>
    <col min="12" max="12" width="10.140625" style="4" customWidth="1"/>
    <col min="13" max="13" width="4.42578125" style="4" customWidth="1"/>
    <col min="14" max="14" width="32.42578125" style="4" customWidth="1"/>
    <col min="15" max="97" width="11.42578125" style="4"/>
    <col min="98" max="98" width="3.7109375" style="4" customWidth="1"/>
    <col min="99" max="105" width="11.42578125" style="4" hidden="1" customWidth="1"/>
    <col min="106" max="16384" width="11.42578125" style="4"/>
  </cols>
  <sheetData>
    <row r="1" spans="1:14" s="3" customFormat="1" ht="24" customHeight="1">
      <c r="A1" s="100"/>
      <c r="B1" s="84" t="s">
        <v>201</v>
      </c>
      <c r="C1" s="84"/>
      <c r="D1" s="84"/>
      <c r="E1" s="84"/>
      <c r="F1" s="84"/>
      <c r="G1" s="84"/>
      <c r="H1" s="84"/>
      <c r="I1" s="84"/>
      <c r="J1" s="84"/>
      <c r="K1" s="84"/>
      <c r="L1" s="84"/>
      <c r="M1" s="84"/>
      <c r="N1" s="85"/>
    </row>
    <row r="2" spans="1:14" ht="23.25">
      <c r="A2" s="101"/>
      <c r="B2" s="86"/>
      <c r="C2" s="86"/>
      <c r="D2" s="86"/>
      <c r="E2" s="86"/>
      <c r="F2" s="86"/>
      <c r="G2" s="86"/>
      <c r="H2" s="86"/>
      <c r="I2" s="86"/>
      <c r="J2" s="86"/>
      <c r="K2" s="86"/>
      <c r="L2" s="86"/>
      <c r="M2" s="86"/>
      <c r="N2" s="87"/>
    </row>
    <row r="3" spans="1:14" ht="16.5" customHeight="1">
      <c r="A3" s="101"/>
      <c r="B3" s="88" t="s">
        <v>202</v>
      </c>
      <c r="C3" s="88"/>
      <c r="D3" s="88"/>
      <c r="E3" s="88"/>
      <c r="F3" s="88"/>
      <c r="G3" s="88"/>
      <c r="H3" s="88"/>
      <c r="I3" s="88"/>
      <c r="J3" s="88"/>
      <c r="K3" s="88"/>
      <c r="L3" s="88"/>
      <c r="M3" s="86"/>
      <c r="N3" s="87"/>
    </row>
    <row r="4" spans="1:14" ht="16.5" customHeight="1" thickBot="1">
      <c r="A4" s="102"/>
      <c r="B4" s="89"/>
      <c r="C4" s="89"/>
      <c r="D4" s="89"/>
      <c r="E4" s="89"/>
      <c r="F4" s="89"/>
      <c r="G4" s="89"/>
      <c r="H4" s="89"/>
      <c r="I4" s="89"/>
      <c r="J4" s="89"/>
      <c r="K4" s="89"/>
      <c r="L4" s="89"/>
      <c r="M4" s="89"/>
      <c r="N4" s="90"/>
    </row>
    <row r="5" spans="1:14" s="5" customFormat="1" ht="39" customHeight="1">
      <c r="A5" s="103" t="s">
        <v>0</v>
      </c>
      <c r="B5" s="96" t="s">
        <v>1</v>
      </c>
      <c r="C5" s="96"/>
      <c r="D5" s="96"/>
      <c r="E5" s="96"/>
      <c r="F5" s="35"/>
      <c r="G5" s="36"/>
      <c r="H5" s="96" t="s">
        <v>2</v>
      </c>
      <c r="I5" s="96"/>
      <c r="J5" s="96" t="s">
        <v>3</v>
      </c>
      <c r="K5" s="96" t="s">
        <v>4</v>
      </c>
      <c r="L5" s="104" t="s">
        <v>5</v>
      </c>
      <c r="M5" s="25"/>
      <c r="N5" s="93" t="s">
        <v>6</v>
      </c>
    </row>
    <row r="6" spans="1:14" s="5" customFormat="1" ht="29.25" customHeight="1" thickBot="1">
      <c r="A6" s="103"/>
      <c r="B6" s="35">
        <v>0</v>
      </c>
      <c r="C6" s="35">
        <v>1</v>
      </c>
      <c r="D6" s="35">
        <v>2</v>
      </c>
      <c r="E6" s="35">
        <v>3</v>
      </c>
      <c r="F6" s="35"/>
      <c r="G6" s="36"/>
      <c r="H6" s="96"/>
      <c r="I6" s="96"/>
      <c r="J6" s="96"/>
      <c r="K6" s="96"/>
      <c r="L6" s="105"/>
      <c r="M6" s="25"/>
      <c r="N6" s="94"/>
    </row>
    <row r="7" spans="1:14" s="5" customFormat="1" ht="3.75" customHeight="1" thickBot="1">
      <c r="A7" s="37"/>
      <c r="B7" s="15"/>
      <c r="C7" s="15"/>
      <c r="D7" s="15"/>
      <c r="E7" s="15"/>
      <c r="F7" s="15"/>
      <c r="G7" s="15"/>
      <c r="H7" s="11"/>
      <c r="I7" s="11"/>
      <c r="J7" s="11"/>
      <c r="K7" s="11"/>
      <c r="L7" s="106"/>
      <c r="M7" s="25"/>
    </row>
    <row r="8" spans="1:14" ht="23.65" hidden="1" customHeight="1" thickBot="1">
      <c r="A8" s="38"/>
      <c r="B8" s="16">
        <v>0</v>
      </c>
      <c r="C8" s="16">
        <v>1</v>
      </c>
      <c r="D8" s="16">
        <v>2</v>
      </c>
      <c r="E8" s="16">
        <v>3</v>
      </c>
      <c r="F8" s="12"/>
      <c r="G8" s="12"/>
      <c r="H8" s="12"/>
      <c r="I8" s="12"/>
      <c r="J8" s="12"/>
      <c r="K8" s="12"/>
      <c r="L8" s="12"/>
      <c r="M8" s="12"/>
    </row>
    <row r="9" spans="1:14" ht="19.5" customHeight="1" thickBot="1">
      <c r="A9" s="71" t="s">
        <v>159</v>
      </c>
      <c r="B9" s="30">
        <v>0</v>
      </c>
      <c r="C9" s="30">
        <v>1</v>
      </c>
      <c r="D9" s="30">
        <v>2</v>
      </c>
      <c r="E9" s="30">
        <v>3</v>
      </c>
      <c r="F9" s="72"/>
      <c r="G9" s="72"/>
      <c r="H9" s="72"/>
      <c r="I9" s="72"/>
      <c r="J9" s="30" t="s">
        <v>7</v>
      </c>
      <c r="K9" s="73">
        <f>K10+K28</f>
        <v>0</v>
      </c>
      <c r="L9" s="74">
        <f>L10+L28</f>
        <v>30</v>
      </c>
      <c r="M9" s="12"/>
    </row>
    <row r="10" spans="1:14" ht="21.75" customHeight="1" thickBot="1">
      <c r="A10" s="75" t="s">
        <v>203</v>
      </c>
      <c r="B10" s="76"/>
      <c r="C10" s="76"/>
      <c r="D10" s="76"/>
      <c r="E10" s="77"/>
      <c r="F10" s="77"/>
      <c r="G10" s="77"/>
      <c r="H10" s="77"/>
      <c r="I10" s="77"/>
      <c r="J10" s="78" t="s">
        <v>8</v>
      </c>
      <c r="K10" s="29">
        <f>K12 + K14 +K16+K18+K22+K24</f>
        <v>0</v>
      </c>
      <c r="L10" s="79">
        <f>SUM(L12:L25)</f>
        <v>12</v>
      </c>
      <c r="M10" s="12"/>
    </row>
    <row r="11" spans="1:14" ht="12" customHeight="1" thickBot="1">
      <c r="A11" s="17"/>
      <c r="B11" s="12"/>
      <c r="C11" s="12"/>
      <c r="D11" s="12"/>
      <c r="E11" s="12"/>
      <c r="F11" s="12"/>
      <c r="G11" s="12"/>
      <c r="H11" s="12"/>
      <c r="I11" s="12"/>
      <c r="J11" s="39"/>
      <c r="K11" s="40"/>
      <c r="L11" s="41"/>
      <c r="M11" s="12"/>
    </row>
    <row r="12" spans="1:14" ht="94.5" customHeight="1" thickBot="1">
      <c r="A12" s="42" t="s">
        <v>9</v>
      </c>
      <c r="B12" s="43" t="s">
        <v>10</v>
      </c>
      <c r="C12" s="43"/>
      <c r="D12" s="44" t="s">
        <v>11</v>
      </c>
      <c r="E12" s="43"/>
      <c r="F12" s="43"/>
      <c r="G12" s="44"/>
      <c r="H12" s="44">
        <v>1</v>
      </c>
      <c r="I12" s="44"/>
      <c r="J12" s="66"/>
      <c r="K12" s="45">
        <f>H12*J12</f>
        <v>0</v>
      </c>
      <c r="L12" s="46">
        <v>2</v>
      </c>
      <c r="M12" s="12"/>
      <c r="N12" s="107"/>
    </row>
    <row r="13" spans="1:14" ht="12" customHeight="1" thickBot="1">
      <c r="A13" s="17"/>
      <c r="B13" s="12"/>
      <c r="C13" s="12"/>
      <c r="D13" s="12"/>
      <c r="E13" s="12"/>
      <c r="F13" s="12"/>
      <c r="G13" s="12"/>
      <c r="H13" s="12"/>
      <c r="I13" s="12"/>
      <c r="J13" s="39"/>
      <c r="K13" s="40"/>
      <c r="L13" s="41"/>
      <c r="M13" s="12"/>
    </row>
    <row r="14" spans="1:14" ht="102.75" customHeight="1" thickBot="1">
      <c r="A14" s="47" t="s">
        <v>167</v>
      </c>
      <c r="B14" s="44" t="s">
        <v>12</v>
      </c>
      <c r="C14" s="44" t="s">
        <v>13</v>
      </c>
      <c r="D14" s="43" t="s">
        <v>14</v>
      </c>
      <c r="E14" s="43"/>
      <c r="F14" s="43"/>
      <c r="G14" s="44"/>
      <c r="H14" s="44">
        <v>1</v>
      </c>
      <c r="I14" s="44"/>
      <c r="J14" s="66"/>
      <c r="K14" s="45">
        <f>H14*J14</f>
        <v>0</v>
      </c>
      <c r="L14" s="46">
        <v>2</v>
      </c>
      <c r="M14" s="12"/>
      <c r="N14" s="107"/>
    </row>
    <row r="15" spans="1:14" ht="11.45" customHeight="1" thickBot="1">
      <c r="A15" s="17"/>
      <c r="B15" s="12"/>
      <c r="C15" s="48"/>
      <c r="D15" s="48"/>
      <c r="E15" s="48"/>
      <c r="F15" s="48"/>
      <c r="G15" s="12"/>
      <c r="H15" s="12"/>
      <c r="I15" s="12"/>
      <c r="K15" s="26"/>
      <c r="L15" s="49"/>
      <c r="M15" s="12"/>
    </row>
    <row r="16" spans="1:14" ht="72.75" customHeight="1" thickBot="1">
      <c r="A16" s="42" t="s">
        <v>168</v>
      </c>
      <c r="B16" s="44" t="s">
        <v>15</v>
      </c>
      <c r="C16" s="44" t="s">
        <v>16</v>
      </c>
      <c r="D16" s="44" t="s">
        <v>17</v>
      </c>
      <c r="E16" s="43"/>
      <c r="F16" s="43"/>
      <c r="G16" s="44"/>
      <c r="H16" s="44">
        <v>1</v>
      </c>
      <c r="I16" s="44"/>
      <c r="J16" s="66"/>
      <c r="K16" s="45">
        <f>H16*J16</f>
        <v>0</v>
      </c>
      <c r="L16" s="46">
        <v>2</v>
      </c>
      <c r="M16" s="12"/>
      <c r="N16" s="107"/>
    </row>
    <row r="17" spans="1:14" ht="12" customHeight="1" thickBot="1">
      <c r="A17" s="17"/>
      <c r="B17" s="12"/>
      <c r="C17" s="48"/>
      <c r="D17" s="48"/>
      <c r="E17" s="48"/>
      <c r="F17" s="48"/>
      <c r="G17" s="12"/>
      <c r="H17" s="12"/>
      <c r="I17" s="12"/>
      <c r="K17" s="26"/>
      <c r="L17" s="49"/>
      <c r="M17" s="12"/>
    </row>
    <row r="18" spans="1:14" ht="154.5" customHeight="1" thickBot="1">
      <c r="A18" s="42" t="s">
        <v>169</v>
      </c>
      <c r="B18" s="44" t="s">
        <v>18</v>
      </c>
      <c r="C18" s="43" t="s">
        <v>19</v>
      </c>
      <c r="D18" s="43" t="s">
        <v>20</v>
      </c>
      <c r="E18" s="43"/>
      <c r="F18" s="43"/>
      <c r="G18" s="44"/>
      <c r="H18" s="44">
        <v>1</v>
      </c>
      <c r="I18" s="44"/>
      <c r="J18" s="66"/>
      <c r="K18" s="45">
        <f>H18*J18</f>
        <v>0</v>
      </c>
      <c r="L18" s="46">
        <v>2</v>
      </c>
      <c r="M18" s="12"/>
      <c r="N18" s="107"/>
    </row>
    <row r="19" spans="1:14" s="8" customFormat="1" ht="14.45" customHeight="1">
      <c r="A19" s="50"/>
      <c r="B19" s="18"/>
      <c r="C19" s="51"/>
      <c r="D19" s="51"/>
      <c r="E19" s="51"/>
      <c r="F19" s="51"/>
      <c r="G19" s="18"/>
      <c r="H19" s="18"/>
      <c r="I19" s="18"/>
      <c r="K19" s="52"/>
      <c r="L19" s="53"/>
      <c r="M19" s="18"/>
    </row>
    <row r="20" spans="1:14" s="1" customFormat="1" ht="104.45" customHeight="1">
      <c r="A20" s="54" t="s">
        <v>170</v>
      </c>
      <c r="B20" s="27" t="s">
        <v>21</v>
      </c>
      <c r="C20" s="55" t="s">
        <v>22</v>
      </c>
      <c r="D20" s="55" t="s">
        <v>23</v>
      </c>
      <c r="E20" s="55"/>
      <c r="F20" s="55"/>
      <c r="G20" s="27"/>
      <c r="H20" s="27">
        <v>0</v>
      </c>
      <c r="I20" s="27"/>
      <c r="J20" s="66"/>
      <c r="K20" s="56">
        <f>H20*J20</f>
        <v>0</v>
      </c>
      <c r="L20" s="57"/>
      <c r="M20" s="27"/>
    </row>
    <row r="21" spans="1:14" ht="15" thickBot="1">
      <c r="A21" s="17"/>
      <c r="B21" s="12"/>
      <c r="C21" s="48"/>
      <c r="D21" s="48"/>
      <c r="E21" s="48"/>
      <c r="F21" s="48"/>
      <c r="G21" s="12"/>
      <c r="H21" s="12"/>
      <c r="I21" s="12"/>
      <c r="K21" s="26"/>
      <c r="L21" s="49"/>
      <c r="M21" s="12"/>
    </row>
    <row r="22" spans="1:14" ht="113.25" customHeight="1" thickBot="1">
      <c r="A22" s="42" t="s">
        <v>171</v>
      </c>
      <c r="B22" s="43" t="s">
        <v>24</v>
      </c>
      <c r="C22" s="43"/>
      <c r="D22" s="68" t="s">
        <v>25</v>
      </c>
      <c r="E22" s="43"/>
      <c r="F22" s="43"/>
      <c r="G22" s="44"/>
      <c r="H22" s="44">
        <v>1</v>
      </c>
      <c r="I22" s="44"/>
      <c r="J22" s="66"/>
      <c r="K22" s="45">
        <f>H22*J22</f>
        <v>0</v>
      </c>
      <c r="L22" s="46">
        <v>2</v>
      </c>
      <c r="M22" s="12"/>
      <c r="N22" s="107"/>
    </row>
    <row r="23" spans="1:14" ht="15" thickBot="1">
      <c r="A23" s="17"/>
      <c r="B23" s="12"/>
      <c r="C23" s="48"/>
      <c r="D23" s="48"/>
      <c r="E23" s="48"/>
      <c r="F23" s="48"/>
      <c r="G23" s="12"/>
      <c r="H23" s="12"/>
      <c r="I23" s="12"/>
      <c r="K23" s="26"/>
      <c r="L23" s="49"/>
      <c r="M23" s="12"/>
    </row>
    <row r="24" spans="1:14" ht="85.5" customHeight="1" thickBot="1">
      <c r="A24" s="42" t="s">
        <v>172</v>
      </c>
      <c r="B24" s="43" t="s">
        <v>26</v>
      </c>
      <c r="C24" s="44"/>
      <c r="D24" s="68" t="s">
        <v>27</v>
      </c>
      <c r="E24" s="43"/>
      <c r="F24" s="43"/>
      <c r="G24" s="44"/>
      <c r="H24" s="44">
        <v>1</v>
      </c>
      <c r="I24" s="44"/>
      <c r="J24" s="66"/>
      <c r="K24" s="45">
        <f>H24*J24</f>
        <v>0</v>
      </c>
      <c r="L24" s="46">
        <v>2</v>
      </c>
      <c r="M24" s="12"/>
      <c r="N24" s="107"/>
    </row>
    <row r="25" spans="1:14">
      <c r="A25" s="17"/>
      <c r="B25" s="12"/>
      <c r="C25" s="48"/>
      <c r="D25" s="48"/>
      <c r="E25" s="48"/>
      <c r="F25" s="48"/>
      <c r="G25" s="12"/>
      <c r="H25" s="12"/>
      <c r="I25" s="12"/>
      <c r="K25" s="26"/>
      <c r="L25" s="12"/>
      <c r="M25" s="12"/>
    </row>
    <row r="26" spans="1:14">
      <c r="A26" s="17"/>
      <c r="B26" s="12"/>
      <c r="C26" s="12"/>
      <c r="D26" s="12"/>
      <c r="E26" s="12"/>
      <c r="F26" s="12"/>
      <c r="G26" s="12"/>
      <c r="H26" s="12"/>
      <c r="I26" s="12"/>
      <c r="K26" s="12"/>
      <c r="L26" s="12"/>
      <c r="M26" s="12"/>
    </row>
    <row r="27" spans="1:14" ht="11.1" customHeight="1" thickBot="1">
      <c r="A27" s="17"/>
      <c r="B27" s="48"/>
      <c r="C27" s="12"/>
      <c r="D27" s="48"/>
      <c r="E27" s="48"/>
      <c r="F27" s="48"/>
      <c r="G27" s="12"/>
      <c r="H27" s="12"/>
      <c r="I27" s="12"/>
      <c r="K27" s="26"/>
      <c r="L27" s="49"/>
      <c r="M27" s="12"/>
    </row>
    <row r="28" spans="1:14" ht="51.95" customHeight="1" thickBot="1">
      <c r="A28" s="80" t="s">
        <v>204</v>
      </c>
      <c r="B28" s="30">
        <v>0</v>
      </c>
      <c r="C28" s="30">
        <v>1</v>
      </c>
      <c r="D28" s="30">
        <v>2</v>
      </c>
      <c r="E28" s="30">
        <v>3</v>
      </c>
      <c r="F28" s="77"/>
      <c r="G28" s="77"/>
      <c r="H28" s="77"/>
      <c r="I28" s="77"/>
      <c r="J28" s="78" t="s">
        <v>28</v>
      </c>
      <c r="K28" s="28">
        <f>K30+K32+K41+K43+K45+K47+K49</f>
        <v>0</v>
      </c>
      <c r="L28" s="79">
        <f>SUM(L30:L49)</f>
        <v>18</v>
      </c>
      <c r="M28" s="12"/>
    </row>
    <row r="29" spans="1:14" ht="15" thickBot="1">
      <c r="A29" s="17"/>
      <c r="B29" s="12"/>
      <c r="C29" s="12"/>
      <c r="D29" s="12"/>
      <c r="E29" s="12"/>
      <c r="F29" s="12"/>
      <c r="G29" s="12"/>
      <c r="H29" s="12"/>
      <c r="I29" s="12"/>
      <c r="J29" s="39"/>
      <c r="K29" s="40"/>
      <c r="L29" s="58"/>
      <c r="M29" s="12"/>
    </row>
    <row r="30" spans="1:14" ht="62.1" customHeight="1" thickBot="1">
      <c r="A30" s="42" t="s">
        <v>173</v>
      </c>
      <c r="B30" s="43" t="s">
        <v>29</v>
      </c>
      <c r="C30" s="59" t="s">
        <v>30</v>
      </c>
      <c r="D30" s="68" t="s">
        <v>31</v>
      </c>
      <c r="E30" s="60" t="s">
        <v>32</v>
      </c>
      <c r="F30" s="60"/>
      <c r="G30" s="44"/>
      <c r="H30" s="44">
        <v>2</v>
      </c>
      <c r="I30" s="44"/>
      <c r="J30" s="66"/>
      <c r="K30" s="45">
        <f>H30*J30</f>
        <v>0</v>
      </c>
      <c r="L30" s="46">
        <v>4</v>
      </c>
      <c r="M30" s="12"/>
      <c r="N30" s="107"/>
    </row>
    <row r="31" spans="1:14" ht="23.45" customHeight="1" thickBot="1">
      <c r="A31" s="17"/>
      <c r="B31" s="48"/>
      <c r="C31" s="12"/>
      <c r="D31" s="48"/>
      <c r="E31" s="48"/>
      <c r="F31" s="48"/>
      <c r="G31" s="12"/>
      <c r="H31" s="61"/>
      <c r="I31" s="12"/>
      <c r="K31" s="26"/>
      <c r="L31" s="12"/>
      <c r="M31" s="12"/>
    </row>
    <row r="32" spans="1:14" ht="24.95" customHeight="1">
      <c r="A32" s="95" t="s">
        <v>33</v>
      </c>
      <c r="B32" s="91" t="s">
        <v>34</v>
      </c>
      <c r="C32" s="91" t="s">
        <v>35</v>
      </c>
      <c r="D32" s="91" t="s">
        <v>36</v>
      </c>
      <c r="E32" s="91" t="s">
        <v>37</v>
      </c>
      <c r="F32" s="59"/>
      <c r="G32" s="44"/>
      <c r="H32" s="92">
        <v>1</v>
      </c>
      <c r="I32" s="44"/>
      <c r="J32" s="98"/>
      <c r="K32" s="99">
        <f>H32*J32</f>
        <v>0</v>
      </c>
      <c r="L32" s="97">
        <v>3</v>
      </c>
      <c r="M32" s="12"/>
      <c r="N32" s="108"/>
    </row>
    <row r="33" spans="1:14">
      <c r="A33" s="95"/>
      <c r="B33" s="91"/>
      <c r="C33" s="91"/>
      <c r="D33" s="91"/>
      <c r="E33" s="91"/>
      <c r="F33" s="59"/>
      <c r="G33" s="44"/>
      <c r="H33" s="92"/>
      <c r="I33" s="44"/>
      <c r="J33" s="98"/>
      <c r="K33" s="99"/>
      <c r="L33" s="97"/>
      <c r="M33" s="12"/>
      <c r="N33" s="109"/>
    </row>
    <row r="34" spans="1:14">
      <c r="A34" s="95"/>
      <c r="B34" s="91"/>
      <c r="C34" s="91"/>
      <c r="D34" s="91"/>
      <c r="E34" s="91"/>
      <c r="F34" s="59"/>
      <c r="G34" s="44"/>
      <c r="H34" s="92"/>
      <c r="I34" s="44"/>
      <c r="J34" s="98"/>
      <c r="K34" s="99"/>
      <c r="L34" s="97"/>
      <c r="M34" s="12"/>
      <c r="N34" s="109"/>
    </row>
    <row r="35" spans="1:14">
      <c r="A35" s="95"/>
      <c r="B35" s="91"/>
      <c r="C35" s="91"/>
      <c r="D35" s="91"/>
      <c r="E35" s="91"/>
      <c r="F35" s="59"/>
      <c r="G35" s="44"/>
      <c r="H35" s="92"/>
      <c r="I35" s="44"/>
      <c r="J35" s="98"/>
      <c r="K35" s="99"/>
      <c r="L35" s="97"/>
      <c r="M35" s="12"/>
      <c r="N35" s="109"/>
    </row>
    <row r="36" spans="1:14">
      <c r="A36" s="95"/>
      <c r="B36" s="91"/>
      <c r="C36" s="91"/>
      <c r="D36" s="91"/>
      <c r="E36" s="91"/>
      <c r="F36" s="59"/>
      <c r="G36" s="44"/>
      <c r="H36" s="92"/>
      <c r="I36" s="44"/>
      <c r="J36" s="98"/>
      <c r="K36" s="99"/>
      <c r="L36" s="97"/>
      <c r="M36" s="12"/>
      <c r="N36" s="109"/>
    </row>
    <row r="37" spans="1:14" ht="102.75" customHeight="1" thickBot="1">
      <c r="A37" s="95"/>
      <c r="B37" s="91"/>
      <c r="C37" s="91"/>
      <c r="D37" s="91"/>
      <c r="E37" s="91"/>
      <c r="F37" s="59"/>
      <c r="G37" s="44"/>
      <c r="H37" s="92"/>
      <c r="I37" s="44"/>
      <c r="J37" s="98"/>
      <c r="K37" s="99"/>
      <c r="L37" s="97"/>
      <c r="M37" s="12"/>
      <c r="N37" s="110"/>
    </row>
    <row r="38" spans="1:14" ht="15" thickBot="1">
      <c r="A38" s="17"/>
      <c r="B38" s="48"/>
      <c r="C38" s="12"/>
      <c r="D38" s="48"/>
      <c r="E38" s="48"/>
      <c r="F38" s="48"/>
      <c r="G38" s="12"/>
      <c r="H38" s="12"/>
      <c r="I38" s="12"/>
      <c r="K38" s="26"/>
      <c r="L38" s="12"/>
      <c r="M38" s="12"/>
    </row>
    <row r="39" spans="1:14" s="8" customFormat="1" ht="75" customHeight="1" thickBot="1">
      <c r="A39" s="54" t="s">
        <v>38</v>
      </c>
      <c r="B39" s="55" t="s">
        <v>39</v>
      </c>
      <c r="C39" s="27" t="s">
        <v>40</v>
      </c>
      <c r="D39" s="55" t="s">
        <v>41</v>
      </c>
      <c r="E39" s="55"/>
      <c r="F39" s="55"/>
      <c r="G39" s="27"/>
      <c r="H39" s="27">
        <v>0</v>
      </c>
      <c r="I39" s="27"/>
      <c r="J39" s="66"/>
      <c r="K39" s="56">
        <f>H39*J39</f>
        <v>0</v>
      </c>
      <c r="L39" s="27">
        <v>0</v>
      </c>
      <c r="M39" s="18"/>
      <c r="N39" s="111"/>
    </row>
    <row r="40" spans="1:14" ht="15" thickBot="1">
      <c r="A40" s="17"/>
      <c r="B40" s="48"/>
      <c r="C40" s="12"/>
      <c r="D40" s="48"/>
      <c r="E40" s="48"/>
      <c r="F40" s="48"/>
      <c r="G40" s="12"/>
      <c r="H40" s="12"/>
      <c r="I40" s="12"/>
      <c r="K40" s="26"/>
      <c r="L40" s="12"/>
      <c r="M40" s="12"/>
    </row>
    <row r="41" spans="1:14" ht="90" customHeight="1" thickBot="1">
      <c r="A41" s="42" t="s">
        <v>174</v>
      </c>
      <c r="B41" s="43" t="s">
        <v>42</v>
      </c>
      <c r="C41" s="43"/>
      <c r="D41" s="68" t="s">
        <v>43</v>
      </c>
      <c r="E41" s="43"/>
      <c r="F41" s="43"/>
      <c r="G41" s="44"/>
      <c r="H41" s="44">
        <v>1</v>
      </c>
      <c r="I41" s="44"/>
      <c r="J41" s="66"/>
      <c r="K41" s="45">
        <f>H41*J41</f>
        <v>0</v>
      </c>
      <c r="L41" s="46">
        <v>2</v>
      </c>
      <c r="M41" s="12"/>
      <c r="N41" s="107"/>
    </row>
    <row r="42" spans="1:14" ht="15" thickBot="1">
      <c r="A42" s="17"/>
      <c r="B42" s="12"/>
      <c r="C42" s="12"/>
      <c r="D42" s="12"/>
      <c r="E42" s="12"/>
      <c r="F42" s="12"/>
      <c r="G42" s="12"/>
      <c r="H42" s="12"/>
      <c r="I42" s="12"/>
      <c r="K42" s="26"/>
      <c r="L42" s="12"/>
      <c r="M42" s="12"/>
    </row>
    <row r="43" spans="1:14" ht="66" customHeight="1" thickBot="1">
      <c r="A43" s="42" t="s">
        <v>175</v>
      </c>
      <c r="B43" s="43" t="s">
        <v>44</v>
      </c>
      <c r="C43" s="59" t="s">
        <v>45</v>
      </c>
      <c r="D43" s="43" t="s">
        <v>46</v>
      </c>
      <c r="E43" s="43"/>
      <c r="F43" s="43"/>
      <c r="G43" s="44"/>
      <c r="H43" s="44">
        <v>1</v>
      </c>
      <c r="I43" s="44"/>
      <c r="J43" s="66"/>
      <c r="K43" s="45">
        <f>H43*J43</f>
        <v>0</v>
      </c>
      <c r="L43" s="46">
        <v>2</v>
      </c>
      <c r="M43" s="12"/>
      <c r="N43" s="107"/>
    </row>
    <row r="44" spans="1:14" ht="15" thickBot="1">
      <c r="A44" s="17"/>
      <c r="B44" s="12"/>
      <c r="C44" s="48"/>
      <c r="D44" s="48"/>
      <c r="E44" s="48"/>
      <c r="F44" s="48"/>
      <c r="G44" s="12"/>
      <c r="H44" s="12"/>
      <c r="I44" s="12"/>
      <c r="K44" s="26"/>
      <c r="L44" s="12"/>
      <c r="M44" s="12"/>
    </row>
    <row r="45" spans="1:14" ht="78" customHeight="1" thickBot="1">
      <c r="A45" s="42" t="s">
        <v>163</v>
      </c>
      <c r="B45" s="43" t="s">
        <v>164</v>
      </c>
      <c r="C45" s="59" t="s">
        <v>32</v>
      </c>
      <c r="D45" s="43" t="s">
        <v>165</v>
      </c>
      <c r="E45" s="43" t="s">
        <v>166</v>
      </c>
      <c r="F45" s="43"/>
      <c r="G45" s="44"/>
      <c r="H45" s="44">
        <v>1</v>
      </c>
      <c r="I45" s="44"/>
      <c r="J45" s="66"/>
      <c r="K45" s="45">
        <f>H45*J45</f>
        <v>0</v>
      </c>
      <c r="L45" s="46">
        <f>3*H45</f>
        <v>3</v>
      </c>
      <c r="M45" s="12"/>
      <c r="N45" s="107"/>
    </row>
    <row r="46" spans="1:14" ht="15" thickBot="1">
      <c r="A46" s="17"/>
      <c r="B46" s="48"/>
      <c r="C46" s="12"/>
      <c r="D46" s="48"/>
      <c r="E46" s="48"/>
      <c r="F46" s="48"/>
      <c r="G46" s="12"/>
      <c r="H46" s="12"/>
      <c r="I46" s="12"/>
      <c r="K46" s="26"/>
      <c r="L46" s="12"/>
      <c r="M46" s="12"/>
    </row>
    <row r="47" spans="1:14" ht="84" customHeight="1" thickBot="1">
      <c r="A47" s="42" t="s">
        <v>176</v>
      </c>
      <c r="B47" s="43" t="s">
        <v>47</v>
      </c>
      <c r="C47" s="43" t="s">
        <v>48</v>
      </c>
      <c r="D47" s="43" t="s">
        <v>49</v>
      </c>
      <c r="E47" s="44"/>
      <c r="F47" s="44"/>
      <c r="G47" s="44"/>
      <c r="H47" s="44">
        <v>1</v>
      </c>
      <c r="I47" s="44"/>
      <c r="J47" s="66"/>
      <c r="K47" s="45">
        <f>H47*J47</f>
        <v>0</v>
      </c>
      <c r="L47" s="46">
        <v>2</v>
      </c>
      <c r="M47" s="12"/>
      <c r="N47" s="107"/>
    </row>
    <row r="48" spans="1:14" s="8" customFormat="1" ht="19.5" customHeight="1" thickBot="1">
      <c r="A48" s="50"/>
      <c r="B48" s="51"/>
      <c r="C48" s="18"/>
      <c r="D48" s="51"/>
      <c r="E48" s="51"/>
      <c r="F48" s="51"/>
      <c r="G48" s="18"/>
      <c r="H48" s="18"/>
      <c r="I48" s="18"/>
      <c r="K48" s="52"/>
      <c r="L48" s="53"/>
      <c r="M48" s="18"/>
    </row>
    <row r="49" spans="1:14" ht="69.95" customHeight="1" thickBot="1">
      <c r="A49" s="42" t="s">
        <v>50</v>
      </c>
      <c r="B49" s="43" t="s">
        <v>51</v>
      </c>
      <c r="C49" s="43" t="s">
        <v>52</v>
      </c>
      <c r="D49" s="43" t="s">
        <v>53</v>
      </c>
      <c r="E49" s="43"/>
      <c r="F49" s="43"/>
      <c r="G49" s="44"/>
      <c r="H49" s="44">
        <v>1</v>
      </c>
      <c r="I49" s="44"/>
      <c r="J49" s="66"/>
      <c r="K49" s="45">
        <f>H49*J49</f>
        <v>0</v>
      </c>
      <c r="L49" s="46">
        <v>2</v>
      </c>
      <c r="M49" s="12"/>
      <c r="N49" s="107"/>
    </row>
    <row r="50" spans="1:14" ht="15" thickBot="1">
      <c r="A50" s="17"/>
      <c r="B50" s="12"/>
      <c r="C50" s="12"/>
      <c r="D50" s="12"/>
      <c r="E50" s="12"/>
      <c r="F50" s="12"/>
      <c r="G50" s="12"/>
      <c r="H50" s="12"/>
      <c r="I50" s="12"/>
      <c r="K50" s="26"/>
      <c r="L50" s="12"/>
      <c r="M50" s="12"/>
    </row>
    <row r="51" spans="1:14" ht="20.25" customHeight="1" thickBot="1">
      <c r="A51" s="71" t="s">
        <v>54</v>
      </c>
      <c r="B51" s="30">
        <v>0</v>
      </c>
      <c r="C51" s="30">
        <v>1</v>
      </c>
      <c r="D51" s="30">
        <v>2</v>
      </c>
      <c r="E51" s="30">
        <v>3</v>
      </c>
      <c r="F51" s="30"/>
      <c r="G51" s="72"/>
      <c r="H51" s="72"/>
      <c r="I51" s="72"/>
      <c r="J51" s="30" t="s">
        <v>55</v>
      </c>
      <c r="K51" s="73">
        <f>K53+K55+K69+K71+K73</f>
        <v>0</v>
      </c>
      <c r="L51" s="74">
        <f>SUM(L53:L74)</f>
        <v>30</v>
      </c>
      <c r="M51" s="12"/>
    </row>
    <row r="52" spans="1:14" ht="15" thickBot="1">
      <c r="A52" s="17"/>
      <c r="B52" s="12"/>
      <c r="C52" s="12"/>
      <c r="D52" s="12"/>
      <c r="E52" s="12"/>
      <c r="F52" s="12"/>
      <c r="G52" s="12"/>
      <c r="H52" s="12"/>
      <c r="I52" s="12"/>
      <c r="K52" s="26"/>
      <c r="L52" s="12"/>
      <c r="M52" s="12"/>
    </row>
    <row r="53" spans="1:14" ht="93.75" customHeight="1" thickBot="1">
      <c r="A53" s="42" t="s">
        <v>56</v>
      </c>
      <c r="B53" s="44" t="s">
        <v>57</v>
      </c>
      <c r="C53" s="44" t="s">
        <v>58</v>
      </c>
      <c r="D53" s="69" t="s">
        <v>59</v>
      </c>
      <c r="E53" s="69" t="s">
        <v>60</v>
      </c>
      <c r="F53" s="43"/>
      <c r="G53" s="44"/>
      <c r="H53" s="44">
        <v>2</v>
      </c>
      <c r="I53" s="44"/>
      <c r="J53" s="66"/>
      <c r="K53" s="45">
        <f>H53*J53</f>
        <v>0</v>
      </c>
      <c r="L53" s="46">
        <f>6</f>
        <v>6</v>
      </c>
      <c r="M53" s="12"/>
      <c r="N53" s="107"/>
    </row>
    <row r="54" spans="1:14" ht="15" customHeight="1" thickBot="1">
      <c r="A54" s="17"/>
      <c r="B54" s="12"/>
      <c r="C54" s="12"/>
      <c r="D54" s="12"/>
      <c r="E54" s="12"/>
      <c r="F54" s="12"/>
      <c r="G54" s="12"/>
      <c r="H54" s="12"/>
      <c r="I54" s="12"/>
      <c r="K54" s="26"/>
      <c r="L54" s="12"/>
      <c r="M54" s="12"/>
    </row>
    <row r="55" spans="1:14" ht="89.25" customHeight="1" thickBot="1">
      <c r="A55" s="42" t="s">
        <v>177</v>
      </c>
      <c r="B55" s="44"/>
      <c r="C55" s="43"/>
      <c r="D55" s="43"/>
      <c r="E55" s="43"/>
      <c r="F55" s="43"/>
      <c r="G55" s="44"/>
      <c r="H55" s="44">
        <v>2</v>
      </c>
      <c r="I55" s="44"/>
      <c r="J55" s="67">
        <f>SUM(J57:J67)</f>
        <v>0</v>
      </c>
      <c r="K55" s="45">
        <f>H55*J55</f>
        <v>0</v>
      </c>
      <c r="L55" s="46">
        <v>18</v>
      </c>
      <c r="M55" s="12"/>
      <c r="N55" s="107"/>
    </row>
    <row r="56" spans="1:14" ht="13.5" customHeight="1" thickBot="1">
      <c r="A56" s="17"/>
      <c r="B56" s="12"/>
      <c r="C56" s="48"/>
      <c r="D56" s="48"/>
      <c r="E56" s="48"/>
      <c r="F56" s="48"/>
      <c r="G56" s="12"/>
      <c r="H56" s="12"/>
      <c r="I56" s="12"/>
      <c r="K56" s="26"/>
      <c r="L56" s="49"/>
      <c r="M56" s="12"/>
    </row>
    <row r="57" spans="1:14" ht="117" customHeight="1" thickBot="1">
      <c r="A57" s="42" t="s">
        <v>178</v>
      </c>
      <c r="B57" s="44" t="s">
        <v>61</v>
      </c>
      <c r="C57" s="43" t="s">
        <v>62</v>
      </c>
      <c r="D57" s="43" t="s">
        <v>63</v>
      </c>
      <c r="E57" s="43" t="s">
        <v>64</v>
      </c>
      <c r="F57" s="43"/>
      <c r="G57" s="44"/>
      <c r="H57" s="44"/>
      <c r="I57" s="44"/>
      <c r="J57" s="66"/>
      <c r="K57" s="62"/>
      <c r="L57" s="46"/>
      <c r="M57" s="12"/>
      <c r="N57" s="107"/>
    </row>
    <row r="58" spans="1:14" ht="15" customHeight="1" thickBot="1">
      <c r="A58" s="17"/>
      <c r="B58" s="12"/>
      <c r="C58" s="12"/>
      <c r="D58" s="12"/>
      <c r="E58" s="12"/>
      <c r="F58" s="12"/>
      <c r="G58" s="12"/>
      <c r="H58" s="12"/>
      <c r="I58" s="12"/>
      <c r="K58" s="26"/>
      <c r="L58" s="12"/>
      <c r="M58" s="12"/>
    </row>
    <row r="59" spans="1:14" ht="108" customHeight="1" thickBot="1">
      <c r="A59" s="42" t="s">
        <v>65</v>
      </c>
      <c r="B59" s="44" t="s">
        <v>66</v>
      </c>
      <c r="C59" s="43" t="s">
        <v>67</v>
      </c>
      <c r="D59" s="43" t="s">
        <v>68</v>
      </c>
      <c r="E59" s="43" t="s">
        <v>69</v>
      </c>
      <c r="F59" s="43"/>
      <c r="G59" s="44"/>
      <c r="H59" s="44"/>
      <c r="I59" s="44"/>
      <c r="J59" s="66"/>
      <c r="K59" s="62"/>
      <c r="L59" s="46"/>
      <c r="M59" s="12"/>
      <c r="N59" s="107"/>
    </row>
    <row r="60" spans="1:14" ht="12" customHeight="1" thickBot="1">
      <c r="A60" s="17"/>
      <c r="B60" s="12"/>
      <c r="C60" s="12"/>
      <c r="D60" s="12"/>
      <c r="E60" s="12"/>
      <c r="F60" s="12"/>
      <c r="G60" s="12"/>
      <c r="H60" s="12"/>
      <c r="I60" s="12"/>
      <c r="K60" s="26"/>
      <c r="L60" s="12"/>
      <c r="M60" s="12"/>
    </row>
    <row r="61" spans="1:14" ht="93.75" customHeight="1" thickBot="1">
      <c r="A61" s="42" t="s">
        <v>179</v>
      </c>
      <c r="B61" s="43" t="s">
        <v>70</v>
      </c>
      <c r="C61" s="44" t="s">
        <v>71</v>
      </c>
      <c r="D61" s="44" t="s">
        <v>72</v>
      </c>
      <c r="E61" s="43"/>
      <c r="F61" s="43"/>
      <c r="G61" s="44"/>
      <c r="H61" s="44"/>
      <c r="I61" s="44"/>
      <c r="J61" s="66"/>
      <c r="K61" s="62"/>
      <c r="L61" s="46"/>
      <c r="M61" s="12"/>
      <c r="N61" s="107"/>
    </row>
    <row r="62" spans="1:14" ht="15" thickBot="1">
      <c r="A62" s="63"/>
      <c r="B62" s="64"/>
      <c r="C62" s="64"/>
      <c r="D62" s="64"/>
      <c r="E62" s="64"/>
      <c r="F62" s="64"/>
      <c r="G62" s="64"/>
      <c r="H62" s="12"/>
      <c r="I62" s="12"/>
      <c r="K62" s="26"/>
      <c r="L62" s="49"/>
      <c r="M62" s="12"/>
    </row>
    <row r="63" spans="1:14" ht="147.75" customHeight="1" thickBot="1">
      <c r="A63" s="42" t="s">
        <v>180</v>
      </c>
      <c r="B63" s="44" t="s">
        <v>73</v>
      </c>
      <c r="C63" s="43" t="s">
        <v>74</v>
      </c>
      <c r="D63" s="59" t="s">
        <v>75</v>
      </c>
      <c r="E63" s="43" t="s">
        <v>76</v>
      </c>
      <c r="F63" s="43"/>
      <c r="G63" s="44"/>
      <c r="H63" s="44"/>
      <c r="I63" s="44"/>
      <c r="J63" s="66"/>
      <c r="K63" s="62"/>
      <c r="L63" s="46"/>
      <c r="M63" s="12"/>
      <c r="N63" s="107"/>
    </row>
    <row r="64" spans="1:14" ht="15" thickBot="1">
      <c r="A64" s="17"/>
      <c r="B64" s="12"/>
      <c r="C64" s="12"/>
      <c r="D64" s="12"/>
      <c r="E64" s="12"/>
      <c r="F64" s="12"/>
      <c r="G64" s="12"/>
      <c r="H64" s="12"/>
      <c r="I64" s="12"/>
      <c r="K64" s="26"/>
      <c r="L64" s="12"/>
      <c r="M64" s="12"/>
    </row>
    <row r="65" spans="1:14" s="8" customFormat="1" ht="167.25" customHeight="1" thickBot="1">
      <c r="A65" s="42" t="s">
        <v>181</v>
      </c>
      <c r="B65" s="44" t="s">
        <v>77</v>
      </c>
      <c r="C65" s="44" t="s">
        <v>78</v>
      </c>
      <c r="D65" s="44" t="s">
        <v>79</v>
      </c>
      <c r="E65" s="44" t="s">
        <v>80</v>
      </c>
      <c r="F65" s="44"/>
      <c r="G65" s="44"/>
      <c r="H65" s="44"/>
      <c r="I65" s="44"/>
      <c r="J65" s="66"/>
      <c r="K65" s="62"/>
      <c r="L65" s="44"/>
      <c r="M65" s="18"/>
      <c r="N65" s="107"/>
    </row>
    <row r="66" spans="1:14" s="8" customFormat="1" ht="15" thickBot="1">
      <c r="A66" s="50"/>
      <c r="B66" s="18"/>
      <c r="C66" s="18"/>
      <c r="D66" s="18"/>
      <c r="E66" s="18"/>
      <c r="F66" s="18"/>
      <c r="G66" s="18"/>
      <c r="H66" s="18"/>
      <c r="I66" s="18"/>
      <c r="K66" s="52"/>
      <c r="L66" s="18"/>
      <c r="M66" s="18"/>
    </row>
    <row r="67" spans="1:14" s="8" customFormat="1" ht="127.5" customHeight="1" thickBot="1">
      <c r="A67" s="42" t="s">
        <v>182</v>
      </c>
      <c r="B67" s="44" t="s">
        <v>81</v>
      </c>
      <c r="C67" s="44" t="s">
        <v>82</v>
      </c>
      <c r="D67" s="44" t="s">
        <v>83</v>
      </c>
      <c r="E67" s="44"/>
      <c r="F67" s="44"/>
      <c r="G67" s="44"/>
      <c r="H67" s="44"/>
      <c r="I67" s="44"/>
      <c r="J67" s="66"/>
      <c r="K67" s="62"/>
      <c r="L67" s="44"/>
      <c r="M67" s="18"/>
      <c r="N67" s="107"/>
    </row>
    <row r="68" spans="1:14" s="8" customFormat="1" ht="15" thickBot="1">
      <c r="A68" s="50"/>
      <c r="B68" s="18"/>
      <c r="C68" s="18"/>
      <c r="D68" s="18"/>
      <c r="E68" s="18"/>
      <c r="F68" s="18"/>
      <c r="G68" s="18"/>
      <c r="H68" s="18"/>
      <c r="I68" s="18"/>
      <c r="K68" s="52"/>
      <c r="L68" s="18"/>
      <c r="M68" s="18"/>
    </row>
    <row r="69" spans="1:14" s="8" customFormat="1" ht="142.5" customHeight="1" thickBot="1">
      <c r="A69" s="42" t="s">
        <v>183</v>
      </c>
      <c r="B69" s="44" t="s">
        <v>84</v>
      </c>
      <c r="C69" s="44"/>
      <c r="D69" s="69" t="s">
        <v>85</v>
      </c>
      <c r="E69" s="44"/>
      <c r="F69" s="44"/>
      <c r="G69" s="44"/>
      <c r="H69" s="44">
        <v>1</v>
      </c>
      <c r="I69" s="44"/>
      <c r="J69" s="66"/>
      <c r="K69" s="45">
        <f>H69*J69</f>
        <v>0</v>
      </c>
      <c r="L69" s="44">
        <v>2</v>
      </c>
      <c r="M69" s="18"/>
      <c r="N69" s="107"/>
    </row>
    <row r="70" spans="1:14" s="8" customFormat="1" ht="15" thickBot="1">
      <c r="A70" s="50"/>
      <c r="B70" s="18"/>
      <c r="C70" s="18"/>
      <c r="D70" s="18"/>
      <c r="E70" s="18"/>
      <c r="F70" s="18"/>
      <c r="G70" s="18"/>
      <c r="H70" s="18"/>
      <c r="I70" s="18"/>
      <c r="K70" s="52"/>
      <c r="L70" s="18"/>
      <c r="M70" s="18"/>
    </row>
    <row r="71" spans="1:14" s="8" customFormat="1" ht="77.25" customHeight="1" thickBot="1">
      <c r="A71" s="42" t="s">
        <v>184</v>
      </c>
      <c r="B71" s="44" t="s">
        <v>21</v>
      </c>
      <c r="C71" s="44"/>
      <c r="D71" s="44" t="s">
        <v>86</v>
      </c>
      <c r="E71" s="44"/>
      <c r="F71" s="44"/>
      <c r="G71" s="44"/>
      <c r="H71" s="44">
        <v>1</v>
      </c>
      <c r="I71" s="44"/>
      <c r="J71" s="66"/>
      <c r="K71" s="45">
        <f>H71*J71</f>
        <v>0</v>
      </c>
      <c r="L71" s="44">
        <v>2</v>
      </c>
      <c r="M71" s="18"/>
      <c r="N71" s="107"/>
    </row>
    <row r="72" spans="1:14" ht="15" thickBot="1">
      <c r="A72" s="17"/>
      <c r="B72" s="12"/>
      <c r="C72" s="12"/>
      <c r="D72" s="12"/>
      <c r="E72" s="12"/>
      <c r="F72" s="12"/>
      <c r="G72" s="12"/>
      <c r="H72" s="12"/>
      <c r="I72" s="12"/>
      <c r="K72" s="26"/>
      <c r="L72" s="12"/>
      <c r="M72" s="12"/>
    </row>
    <row r="73" spans="1:14" s="8" customFormat="1" ht="105" customHeight="1" thickBot="1">
      <c r="A73" s="42" t="s">
        <v>185</v>
      </c>
      <c r="B73" s="44" t="s">
        <v>87</v>
      </c>
      <c r="C73" s="44"/>
      <c r="D73" s="44" t="s">
        <v>88</v>
      </c>
      <c r="E73" s="44"/>
      <c r="F73" s="44"/>
      <c r="G73" s="44"/>
      <c r="H73" s="44">
        <v>1</v>
      </c>
      <c r="I73" s="44"/>
      <c r="J73" s="66"/>
      <c r="K73" s="45">
        <f>H73*J73</f>
        <v>0</v>
      </c>
      <c r="L73" s="44">
        <v>2</v>
      </c>
      <c r="M73" s="18"/>
      <c r="N73" s="107"/>
    </row>
    <row r="74" spans="1:14" ht="15" thickBot="1">
      <c r="A74" s="17"/>
      <c r="B74" s="12"/>
      <c r="C74" s="12"/>
      <c r="D74" s="12"/>
      <c r="E74" s="12"/>
      <c r="F74" s="12"/>
      <c r="G74" s="12"/>
      <c r="H74" s="12"/>
      <c r="I74" s="12"/>
      <c r="K74" s="26"/>
      <c r="L74" s="12"/>
      <c r="M74" s="12"/>
    </row>
    <row r="75" spans="1:14" ht="14.45" customHeight="1" thickBot="1">
      <c r="A75" s="71" t="s">
        <v>89</v>
      </c>
      <c r="B75" s="30">
        <v>0</v>
      </c>
      <c r="C75" s="30">
        <v>1</v>
      </c>
      <c r="D75" s="30">
        <v>2</v>
      </c>
      <c r="E75" s="30">
        <v>3</v>
      </c>
      <c r="F75" s="30"/>
      <c r="G75" s="72"/>
      <c r="H75" s="72"/>
      <c r="I75" s="72"/>
      <c r="J75" s="30" t="s">
        <v>90</v>
      </c>
      <c r="K75" s="73">
        <f>K94+K76</f>
        <v>0</v>
      </c>
      <c r="L75" s="74">
        <f>L94+L76</f>
        <v>30</v>
      </c>
      <c r="M75" s="12"/>
    </row>
    <row r="76" spans="1:14" ht="91.5" customHeight="1" thickBot="1">
      <c r="A76" s="80" t="s">
        <v>205</v>
      </c>
      <c r="B76" s="76"/>
      <c r="C76" s="76"/>
      <c r="D76" s="76"/>
      <c r="E76" s="77"/>
      <c r="F76" s="77"/>
      <c r="G76" s="77"/>
      <c r="H76" s="77"/>
      <c r="I76" s="77"/>
      <c r="J76" s="78" t="s">
        <v>91</v>
      </c>
      <c r="K76" s="29">
        <f>K78+K80+K84+K88+K90+K92</f>
        <v>0</v>
      </c>
      <c r="L76" s="79">
        <f>SUM(L78:L92)</f>
        <v>15</v>
      </c>
      <c r="M76" s="12"/>
    </row>
    <row r="77" spans="1:14" ht="14.45" customHeight="1" thickBot="1">
      <c r="A77" s="17"/>
      <c r="B77" s="12"/>
      <c r="C77" s="12"/>
      <c r="D77" s="12"/>
      <c r="E77" s="12"/>
      <c r="F77" s="12"/>
      <c r="G77" s="12"/>
      <c r="H77" s="12"/>
      <c r="I77" s="12"/>
      <c r="K77" s="26"/>
      <c r="L77" s="12"/>
      <c r="M77" s="12"/>
    </row>
    <row r="78" spans="1:14" ht="59.1" customHeight="1" thickBot="1">
      <c r="A78" s="42" t="s">
        <v>92</v>
      </c>
      <c r="B78" s="59" t="s">
        <v>93</v>
      </c>
      <c r="C78" s="59"/>
      <c r="D78" s="59" t="s">
        <v>94</v>
      </c>
      <c r="E78" s="59"/>
      <c r="F78" s="59"/>
      <c r="G78" s="44"/>
      <c r="H78" s="44">
        <v>1</v>
      </c>
      <c r="I78" s="44"/>
      <c r="J78" s="66"/>
      <c r="K78" s="45">
        <f>H78*J78</f>
        <v>0</v>
      </c>
      <c r="L78" s="46">
        <f>2</f>
        <v>2</v>
      </c>
      <c r="M78" s="12"/>
      <c r="N78" s="107"/>
    </row>
    <row r="79" spans="1:14" ht="14.45" customHeight="1" thickBot="1">
      <c r="A79" s="17"/>
      <c r="B79" s="12"/>
      <c r="C79" s="12"/>
      <c r="D79" s="12"/>
      <c r="E79" s="12"/>
      <c r="F79" s="12"/>
      <c r="G79" s="12"/>
      <c r="H79" s="12"/>
      <c r="I79" s="12"/>
      <c r="K79" s="26"/>
      <c r="L79" s="12"/>
      <c r="M79" s="12"/>
    </row>
    <row r="80" spans="1:14" ht="87.75" customHeight="1" thickBot="1">
      <c r="A80" s="42" t="s">
        <v>186</v>
      </c>
      <c r="B80" s="59" t="s">
        <v>95</v>
      </c>
      <c r="C80" s="59" t="s">
        <v>96</v>
      </c>
      <c r="D80" s="70" t="s">
        <v>97</v>
      </c>
      <c r="E80" s="59"/>
      <c r="F80" s="59"/>
      <c r="G80" s="44"/>
      <c r="H80" s="44">
        <v>2</v>
      </c>
      <c r="I80" s="44"/>
      <c r="J80" s="66"/>
      <c r="K80" s="45">
        <f>H80*J80</f>
        <v>0</v>
      </c>
      <c r="L80" s="46">
        <f>4</f>
        <v>4</v>
      </c>
      <c r="M80" s="12"/>
      <c r="N80" s="107"/>
    </row>
    <row r="81" spans="1:14" ht="14.45" customHeight="1" thickBot="1">
      <c r="A81" s="17"/>
      <c r="B81" s="12"/>
      <c r="C81" s="12"/>
      <c r="D81" s="12"/>
      <c r="E81" s="12"/>
      <c r="F81" s="12"/>
      <c r="G81" s="12"/>
      <c r="H81" s="12"/>
      <c r="I81" s="12"/>
      <c r="K81" s="26"/>
      <c r="L81" s="12"/>
      <c r="M81" s="12"/>
    </row>
    <row r="82" spans="1:14" ht="70.5" customHeight="1" thickBot="1">
      <c r="A82" s="54" t="s">
        <v>187</v>
      </c>
      <c r="B82" s="55" t="s">
        <v>98</v>
      </c>
      <c r="C82" s="27" t="s">
        <v>99</v>
      </c>
      <c r="D82" s="55" t="s">
        <v>100</v>
      </c>
      <c r="E82" s="55"/>
      <c r="F82" s="55"/>
      <c r="G82" s="27"/>
      <c r="H82" s="27">
        <v>0</v>
      </c>
      <c r="I82" s="27"/>
      <c r="J82" s="66"/>
      <c r="K82" s="56">
        <f>H82*J82</f>
        <v>0</v>
      </c>
      <c r="L82" s="57"/>
      <c r="M82" s="12"/>
      <c r="N82" s="107"/>
    </row>
    <row r="83" spans="1:14" ht="15" thickBot="1">
      <c r="A83" s="17"/>
      <c r="B83" s="12"/>
      <c r="C83" s="12"/>
      <c r="D83" s="12"/>
      <c r="E83" s="12"/>
      <c r="F83" s="12"/>
      <c r="G83" s="12"/>
      <c r="H83" s="12"/>
      <c r="I83" s="12"/>
      <c r="K83" s="26"/>
      <c r="L83" s="12"/>
      <c r="M83" s="12"/>
    </row>
    <row r="84" spans="1:14" ht="119.25" customHeight="1" thickBot="1">
      <c r="A84" s="42" t="s">
        <v>101</v>
      </c>
      <c r="B84" s="44" t="s">
        <v>102</v>
      </c>
      <c r="C84" s="43" t="s">
        <v>103</v>
      </c>
      <c r="D84" s="43" t="s">
        <v>104</v>
      </c>
      <c r="E84" s="43" t="s">
        <v>105</v>
      </c>
      <c r="F84" s="43"/>
      <c r="G84" s="44"/>
      <c r="H84" s="44">
        <v>1</v>
      </c>
      <c r="I84" s="44"/>
      <c r="J84" s="66"/>
      <c r="K84" s="45">
        <f>H84*J84</f>
        <v>0</v>
      </c>
      <c r="L84" s="46">
        <v>3</v>
      </c>
      <c r="M84" s="12"/>
      <c r="N84" s="107"/>
    </row>
    <row r="85" spans="1:14" s="8" customFormat="1" ht="17.100000000000001" customHeight="1" thickBot="1">
      <c r="A85" s="50"/>
      <c r="B85" s="18"/>
      <c r="C85" s="51"/>
      <c r="D85" s="51"/>
      <c r="E85" s="51"/>
      <c r="F85" s="51"/>
      <c r="G85" s="18"/>
      <c r="H85" s="18"/>
      <c r="I85" s="18"/>
      <c r="K85" s="52"/>
      <c r="L85" s="53"/>
      <c r="M85" s="18"/>
    </row>
    <row r="86" spans="1:14" s="8" customFormat="1" ht="76.5" customHeight="1" thickBot="1">
      <c r="A86" s="54" t="s">
        <v>188</v>
      </c>
      <c r="B86" s="27" t="s">
        <v>21</v>
      </c>
      <c r="C86" s="27" t="s">
        <v>106</v>
      </c>
      <c r="D86" s="27"/>
      <c r="E86" s="27"/>
      <c r="F86" s="27"/>
      <c r="G86" s="27"/>
      <c r="H86" s="27">
        <v>0</v>
      </c>
      <c r="I86" s="27"/>
      <c r="J86" s="66"/>
      <c r="K86" s="56">
        <f>H86*J86</f>
        <v>0</v>
      </c>
      <c r="L86" s="27"/>
      <c r="M86" s="18"/>
      <c r="N86" s="111"/>
    </row>
    <row r="87" spans="1:14" s="8" customFormat="1" ht="12.95" customHeight="1" thickBot="1">
      <c r="A87" s="50"/>
      <c r="B87" s="18"/>
      <c r="C87" s="18"/>
      <c r="D87" s="18"/>
      <c r="E87" s="18"/>
      <c r="F87" s="18"/>
      <c r="G87" s="18"/>
      <c r="H87" s="18"/>
      <c r="I87" s="18"/>
      <c r="K87" s="52"/>
      <c r="L87" s="18"/>
      <c r="M87" s="18"/>
    </row>
    <row r="88" spans="1:14" ht="46.5" customHeight="1" thickBot="1">
      <c r="A88" s="42" t="s">
        <v>107</v>
      </c>
      <c r="B88" s="44" t="s">
        <v>108</v>
      </c>
      <c r="C88" s="59" t="s">
        <v>109</v>
      </c>
      <c r="D88" s="59" t="s">
        <v>110</v>
      </c>
      <c r="E88" s="59" t="s">
        <v>32</v>
      </c>
      <c r="F88" s="59"/>
      <c r="G88" s="44"/>
      <c r="H88" s="44">
        <v>1</v>
      </c>
      <c r="I88" s="44"/>
      <c r="J88" s="66"/>
      <c r="K88" s="45">
        <f>H88*J88</f>
        <v>0</v>
      </c>
      <c r="L88" s="46">
        <v>2</v>
      </c>
      <c r="M88" s="12"/>
      <c r="N88" s="107"/>
    </row>
    <row r="89" spans="1:14" ht="15" thickBot="1">
      <c r="A89" s="17"/>
      <c r="B89" s="12"/>
      <c r="C89" s="12"/>
      <c r="D89" s="12"/>
      <c r="E89" s="12"/>
      <c r="F89" s="12"/>
      <c r="G89" s="12"/>
      <c r="H89" s="12"/>
      <c r="I89" s="12"/>
      <c r="K89" s="26"/>
      <c r="L89" s="12"/>
      <c r="M89" s="12"/>
    </row>
    <row r="90" spans="1:14" ht="77.25" customHeight="1" thickBot="1">
      <c r="A90" s="42" t="s">
        <v>111</v>
      </c>
      <c r="B90" s="43" t="s">
        <v>112</v>
      </c>
      <c r="C90" s="44"/>
      <c r="D90" s="68" t="s">
        <v>113</v>
      </c>
      <c r="E90" s="59" t="s">
        <v>32</v>
      </c>
      <c r="F90" s="59"/>
      <c r="G90" s="44"/>
      <c r="H90" s="44">
        <v>1</v>
      </c>
      <c r="I90" s="44"/>
      <c r="J90" s="66"/>
      <c r="K90" s="45">
        <f>H90*J90</f>
        <v>0</v>
      </c>
      <c r="L90" s="46">
        <v>2</v>
      </c>
      <c r="M90" s="12"/>
      <c r="N90" s="107"/>
    </row>
    <row r="91" spans="1:14" ht="15" thickBot="1">
      <c r="A91" s="17"/>
      <c r="B91" s="12"/>
      <c r="C91" s="12"/>
      <c r="D91" s="12"/>
      <c r="E91" s="12"/>
      <c r="F91" s="12"/>
      <c r="G91" s="12"/>
      <c r="H91" s="12"/>
      <c r="I91" s="12"/>
      <c r="K91" s="26"/>
      <c r="L91" s="12"/>
      <c r="M91" s="12"/>
    </row>
    <row r="92" spans="1:14" ht="44.25" customHeight="1" thickBot="1">
      <c r="A92" s="42" t="s">
        <v>189</v>
      </c>
      <c r="B92" s="44" t="s">
        <v>21</v>
      </c>
      <c r="C92" s="44"/>
      <c r="D92" s="69" t="s">
        <v>86</v>
      </c>
      <c r="E92" s="44"/>
      <c r="F92" s="44"/>
      <c r="G92" s="44"/>
      <c r="H92" s="44">
        <v>1</v>
      </c>
      <c r="I92" s="44"/>
      <c r="J92" s="66"/>
      <c r="K92" s="45">
        <f>H92*J92</f>
        <v>0</v>
      </c>
      <c r="L92" s="46">
        <v>2</v>
      </c>
      <c r="M92" s="12"/>
      <c r="N92" s="107"/>
    </row>
    <row r="93" spans="1:14" ht="15" thickBot="1">
      <c r="A93" s="17"/>
      <c r="B93" s="12"/>
      <c r="C93" s="12"/>
      <c r="D93" s="12"/>
      <c r="E93" s="12"/>
      <c r="F93" s="12"/>
      <c r="G93" s="12"/>
      <c r="H93" s="12"/>
      <c r="I93" s="12"/>
      <c r="K93" s="26"/>
      <c r="L93" s="12"/>
      <c r="M93" s="12"/>
    </row>
    <row r="94" spans="1:14" ht="21.75" customHeight="1" thickBot="1">
      <c r="A94" s="80" t="s">
        <v>206</v>
      </c>
      <c r="B94" s="30">
        <v>0</v>
      </c>
      <c r="C94" s="30">
        <v>1</v>
      </c>
      <c r="D94" s="30">
        <v>2</v>
      </c>
      <c r="E94" s="30">
        <v>3</v>
      </c>
      <c r="F94" s="77"/>
      <c r="G94" s="77"/>
      <c r="H94" s="77"/>
      <c r="I94" s="77"/>
      <c r="J94" s="78" t="s">
        <v>114</v>
      </c>
      <c r="K94" s="29">
        <f>K96+K98+K100+K104</f>
        <v>0</v>
      </c>
      <c r="L94" s="79">
        <f>SUM(L96:L104)</f>
        <v>15</v>
      </c>
      <c r="M94" s="12"/>
    </row>
    <row r="95" spans="1:14" ht="15" thickBot="1">
      <c r="A95" s="17"/>
      <c r="B95" s="12"/>
      <c r="C95" s="12"/>
      <c r="D95" s="12"/>
      <c r="E95" s="12"/>
      <c r="F95" s="12"/>
      <c r="G95" s="12"/>
      <c r="H95" s="12"/>
      <c r="I95" s="12"/>
      <c r="K95" s="26"/>
      <c r="L95" s="12"/>
      <c r="M95" s="12"/>
    </row>
    <row r="96" spans="1:14" ht="112.5" customHeight="1" thickBot="1">
      <c r="A96" s="42" t="s">
        <v>190</v>
      </c>
      <c r="B96" s="43" t="s">
        <v>115</v>
      </c>
      <c r="C96" s="43"/>
      <c r="D96" s="43" t="s">
        <v>116</v>
      </c>
      <c r="E96" s="43" t="s">
        <v>117</v>
      </c>
      <c r="F96" s="43"/>
      <c r="G96" s="44"/>
      <c r="H96" s="44">
        <v>1</v>
      </c>
      <c r="I96" s="44"/>
      <c r="J96" s="66"/>
      <c r="K96" s="45">
        <f>H96*J96</f>
        <v>0</v>
      </c>
      <c r="L96" s="46">
        <f>3</f>
        <v>3</v>
      </c>
      <c r="M96" s="12"/>
      <c r="N96" s="107"/>
    </row>
    <row r="97" spans="1:121" ht="14.45" customHeight="1" thickBot="1">
      <c r="A97" s="17"/>
      <c r="B97" s="12"/>
      <c r="C97" s="12"/>
      <c r="D97" s="12"/>
      <c r="E97" s="12"/>
      <c r="F97" s="12"/>
      <c r="G97" s="12"/>
      <c r="H97" s="12"/>
      <c r="I97" s="12"/>
      <c r="K97" s="26"/>
      <c r="L97" s="12"/>
      <c r="M97" s="12"/>
    </row>
    <row r="98" spans="1:121" ht="131.1" customHeight="1" thickBot="1">
      <c r="A98" s="42" t="s">
        <v>191</v>
      </c>
      <c r="B98" s="43" t="s">
        <v>118</v>
      </c>
      <c r="C98" s="43"/>
      <c r="D98" s="68" t="s">
        <v>119</v>
      </c>
      <c r="E98" s="68" t="s">
        <v>120</v>
      </c>
      <c r="F98" s="43"/>
      <c r="G98" s="44"/>
      <c r="H98" s="44">
        <v>2</v>
      </c>
      <c r="I98" s="44"/>
      <c r="J98" s="66"/>
      <c r="K98" s="45">
        <f>H98*J98</f>
        <v>0</v>
      </c>
      <c r="L98" s="46">
        <f>6</f>
        <v>6</v>
      </c>
      <c r="M98" s="12"/>
      <c r="N98" s="107"/>
    </row>
    <row r="99" spans="1:121" ht="15" thickBot="1">
      <c r="A99" s="17"/>
      <c r="B99" s="12"/>
      <c r="C99" s="12"/>
      <c r="D99" s="12"/>
      <c r="E99" s="12"/>
      <c r="F99" s="12"/>
      <c r="G99" s="12"/>
      <c r="H99" s="12"/>
      <c r="I99" s="12"/>
      <c r="K99" s="12"/>
      <c r="L99" s="12"/>
      <c r="M99" s="12"/>
    </row>
    <row r="100" spans="1:121" ht="93.75" customHeight="1" thickBot="1">
      <c r="A100" s="42" t="s">
        <v>192</v>
      </c>
      <c r="B100" s="43" t="s">
        <v>121</v>
      </c>
      <c r="C100" s="44" t="s">
        <v>122</v>
      </c>
      <c r="D100" s="43" t="s">
        <v>123</v>
      </c>
      <c r="E100" s="43" t="s">
        <v>124</v>
      </c>
      <c r="F100" s="59"/>
      <c r="G100" s="44"/>
      <c r="H100" s="44">
        <v>1</v>
      </c>
      <c r="I100" s="44"/>
      <c r="J100" s="66"/>
      <c r="K100" s="45">
        <f>H100*J100</f>
        <v>0</v>
      </c>
      <c r="L100" s="46">
        <f>3</f>
        <v>3</v>
      </c>
      <c r="M100" s="12"/>
      <c r="N100" s="107"/>
    </row>
    <row r="101" spans="1:121" s="8" customFormat="1" ht="16.5" customHeight="1" thickBot="1">
      <c r="A101" s="50"/>
      <c r="B101" s="51"/>
      <c r="C101" s="18"/>
      <c r="D101" s="65"/>
      <c r="E101" s="65"/>
      <c r="F101" s="65"/>
      <c r="G101" s="18"/>
      <c r="H101" s="18"/>
      <c r="I101" s="18"/>
      <c r="K101" s="52"/>
      <c r="L101" s="53"/>
      <c r="M101" s="18"/>
    </row>
    <row r="102" spans="1:121" s="8" customFormat="1" ht="122.25" customHeight="1" thickBot="1">
      <c r="A102" s="54" t="s">
        <v>193</v>
      </c>
      <c r="B102" s="27" t="s">
        <v>125</v>
      </c>
      <c r="C102" s="27"/>
      <c r="D102" s="27" t="s">
        <v>126</v>
      </c>
      <c r="E102" s="27" t="s">
        <v>127</v>
      </c>
      <c r="F102" s="27"/>
      <c r="G102" s="27"/>
      <c r="H102" s="27">
        <v>0</v>
      </c>
      <c r="I102" s="27"/>
      <c r="J102" s="66"/>
      <c r="K102" s="56">
        <f>H102*J102</f>
        <v>0</v>
      </c>
      <c r="L102" s="27"/>
      <c r="M102" s="18"/>
      <c r="N102" s="111"/>
    </row>
    <row r="103" spans="1:121" ht="15.6" customHeight="1" thickBot="1">
      <c r="A103" s="17"/>
      <c r="B103" s="12"/>
      <c r="C103" s="12"/>
      <c r="D103" s="12"/>
      <c r="E103" s="12"/>
      <c r="F103" s="12"/>
      <c r="G103" s="12"/>
      <c r="H103" s="12"/>
      <c r="I103" s="12"/>
      <c r="K103" s="26"/>
      <c r="L103" s="12"/>
      <c r="M103" s="12"/>
    </row>
    <row r="104" spans="1:121" ht="135.75" customHeight="1" thickBot="1">
      <c r="A104" s="42" t="s">
        <v>194</v>
      </c>
      <c r="B104" s="43" t="s">
        <v>128</v>
      </c>
      <c r="C104" s="43" t="s">
        <v>129</v>
      </c>
      <c r="D104" s="43" t="s">
        <v>130</v>
      </c>
      <c r="E104" s="43" t="s">
        <v>131</v>
      </c>
      <c r="F104" s="43"/>
      <c r="G104" s="44"/>
      <c r="H104" s="44">
        <v>1</v>
      </c>
      <c r="I104" s="44"/>
      <c r="J104" s="66"/>
      <c r="K104" s="45">
        <f>H104*J104</f>
        <v>0</v>
      </c>
      <c r="L104" s="46">
        <f>3</f>
        <v>3</v>
      </c>
      <c r="M104" s="12"/>
      <c r="N104" s="107"/>
    </row>
    <row r="105" spans="1:121" ht="12.75" customHeight="1" thickBot="1">
      <c r="A105" s="17"/>
      <c r="B105" s="12"/>
      <c r="C105" s="12"/>
      <c r="D105" s="12"/>
      <c r="E105" s="12"/>
      <c r="F105" s="12"/>
      <c r="G105" s="12"/>
      <c r="H105" s="12"/>
      <c r="I105" s="12"/>
      <c r="K105" s="26"/>
      <c r="L105" s="12"/>
      <c r="M105" s="12"/>
    </row>
    <row r="106" spans="1:121" s="6" customFormat="1" ht="27.95" customHeight="1" thickBot="1">
      <c r="A106" s="71" t="s">
        <v>160</v>
      </c>
      <c r="B106" s="30">
        <v>0</v>
      </c>
      <c r="C106" s="30">
        <v>1</v>
      </c>
      <c r="D106" s="30">
        <v>2</v>
      </c>
      <c r="E106" s="30">
        <v>3</v>
      </c>
      <c r="F106" s="72"/>
      <c r="G106" s="72"/>
      <c r="H106" s="72"/>
      <c r="I106" s="72"/>
      <c r="J106" s="30" t="s">
        <v>132</v>
      </c>
      <c r="K106" s="73">
        <f>SUM(K108:K114)</f>
        <v>0</v>
      </c>
      <c r="L106" s="74">
        <f>SUM(L108:L114)</f>
        <v>10</v>
      </c>
      <c r="M106" s="12"/>
      <c r="N106" s="4"/>
      <c r="O106" s="4"/>
      <c r="P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row>
    <row r="107" spans="1:121" ht="12" customHeight="1" thickBot="1">
      <c r="A107" s="17"/>
      <c r="B107" s="12"/>
      <c r="C107" s="12"/>
      <c r="D107" s="12"/>
      <c r="E107" s="12"/>
      <c r="F107" s="12"/>
      <c r="G107" s="12"/>
      <c r="H107" s="12"/>
      <c r="I107" s="12"/>
      <c r="K107" s="26"/>
      <c r="L107" s="12"/>
      <c r="M107" s="12"/>
    </row>
    <row r="108" spans="1:121" ht="135" customHeight="1" thickBot="1">
      <c r="A108" s="42" t="s">
        <v>195</v>
      </c>
      <c r="B108" s="43" t="s">
        <v>133</v>
      </c>
      <c r="C108" s="44"/>
      <c r="D108" s="44"/>
      <c r="E108" s="43" t="s">
        <v>134</v>
      </c>
      <c r="F108" s="43"/>
      <c r="G108" s="44"/>
      <c r="H108" s="44">
        <v>1</v>
      </c>
      <c r="I108" s="44"/>
      <c r="J108" s="66"/>
      <c r="K108" s="45">
        <f>H108*J108</f>
        <v>0</v>
      </c>
      <c r="L108" s="46">
        <f>3</f>
        <v>3</v>
      </c>
      <c r="M108" s="12"/>
      <c r="N108" s="107"/>
    </row>
    <row r="109" spans="1:121" ht="15" thickBot="1">
      <c r="A109" s="17"/>
      <c r="B109" s="12"/>
      <c r="C109" s="12"/>
      <c r="D109" s="12"/>
      <c r="E109" s="12"/>
      <c r="F109" s="12"/>
      <c r="G109" s="12"/>
      <c r="H109" s="12"/>
      <c r="I109" s="12"/>
      <c r="K109" s="26"/>
      <c r="L109" s="12"/>
      <c r="M109" s="12"/>
    </row>
    <row r="110" spans="1:121" ht="93" customHeight="1" thickBot="1">
      <c r="A110" s="42" t="s">
        <v>196</v>
      </c>
      <c r="B110" s="44" t="s">
        <v>21</v>
      </c>
      <c r="C110" s="68" t="s">
        <v>135</v>
      </c>
      <c r="D110" s="43"/>
      <c r="E110" s="68" t="s">
        <v>136</v>
      </c>
      <c r="F110" s="43"/>
      <c r="G110" s="44"/>
      <c r="H110" s="44">
        <v>1</v>
      </c>
      <c r="I110" s="44"/>
      <c r="J110" s="66"/>
      <c r="K110" s="45">
        <f>H110*J110</f>
        <v>0</v>
      </c>
      <c r="L110" s="46">
        <f>3</f>
        <v>3</v>
      </c>
      <c r="M110" s="12"/>
      <c r="N110" s="107"/>
    </row>
    <row r="111" spans="1:121" ht="15" thickBot="1">
      <c r="A111" s="17"/>
      <c r="B111" s="12"/>
      <c r="C111" s="12"/>
      <c r="D111" s="12"/>
      <c r="E111" s="12"/>
      <c r="F111" s="12"/>
      <c r="G111" s="12"/>
      <c r="H111" s="12"/>
      <c r="I111" s="12"/>
      <c r="K111" s="26"/>
      <c r="L111" s="12"/>
      <c r="M111" s="12"/>
    </row>
    <row r="112" spans="1:121" ht="92.25" customHeight="1" thickBot="1">
      <c r="A112" s="42" t="s">
        <v>197</v>
      </c>
      <c r="B112" s="44" t="s">
        <v>137</v>
      </c>
      <c r="C112" s="43" t="s">
        <v>138</v>
      </c>
      <c r="D112" s="43"/>
      <c r="E112" s="43"/>
      <c r="F112" s="43"/>
      <c r="G112" s="44"/>
      <c r="H112" s="44">
        <v>1</v>
      </c>
      <c r="I112" s="44"/>
      <c r="J112" s="66"/>
      <c r="K112" s="45">
        <f>H112*J112</f>
        <v>0</v>
      </c>
      <c r="L112" s="46">
        <v>1</v>
      </c>
      <c r="M112" s="12"/>
      <c r="N112" s="107"/>
    </row>
    <row r="113" spans="1:121" ht="15" thickBot="1">
      <c r="A113" s="17"/>
      <c r="B113" s="12"/>
      <c r="C113" s="12"/>
      <c r="D113" s="12"/>
      <c r="E113" s="12"/>
      <c r="F113" s="12"/>
      <c r="G113" s="12"/>
      <c r="H113" s="12"/>
      <c r="I113" s="12"/>
      <c r="K113" s="26"/>
      <c r="L113" s="12"/>
      <c r="M113" s="12"/>
    </row>
    <row r="114" spans="1:121" ht="182.25" customHeight="1" thickBot="1">
      <c r="A114" s="42" t="s">
        <v>198</v>
      </c>
      <c r="B114" s="44" t="s">
        <v>139</v>
      </c>
      <c r="C114" s="44" t="s">
        <v>140</v>
      </c>
      <c r="D114" s="69" t="s">
        <v>208</v>
      </c>
      <c r="E114" s="69" t="s">
        <v>141</v>
      </c>
      <c r="F114" s="43"/>
      <c r="G114" s="44"/>
      <c r="H114" s="44">
        <v>1</v>
      </c>
      <c r="I114" s="44"/>
      <c r="J114" s="66"/>
      <c r="K114" s="45">
        <f>H114*J114</f>
        <v>0</v>
      </c>
      <c r="L114" s="44">
        <v>3</v>
      </c>
      <c r="M114" s="12"/>
      <c r="N114" s="107"/>
    </row>
    <row r="115" spans="1:121" ht="15" thickBot="1">
      <c r="A115" s="17"/>
      <c r="B115" s="12"/>
      <c r="C115" s="12"/>
      <c r="D115" s="12"/>
      <c r="E115" s="12"/>
      <c r="F115" s="12"/>
      <c r="G115" s="12"/>
      <c r="H115" s="12"/>
      <c r="I115" s="12"/>
      <c r="K115" s="26"/>
      <c r="L115" s="12"/>
      <c r="M115" s="12"/>
    </row>
    <row r="116" spans="1:121" s="9" customFormat="1" ht="26.25" customHeight="1" thickBot="1">
      <c r="A116" s="81" t="s">
        <v>142</v>
      </c>
      <c r="B116" s="82">
        <v>0</v>
      </c>
      <c r="C116" s="82">
        <v>1</v>
      </c>
      <c r="D116" s="82">
        <v>2</v>
      </c>
      <c r="E116" s="82">
        <v>3</v>
      </c>
      <c r="F116" s="82"/>
      <c r="G116" s="82"/>
      <c r="H116" s="82"/>
      <c r="I116" s="82"/>
      <c r="J116" s="30" t="s">
        <v>207</v>
      </c>
      <c r="K116" s="73">
        <f>SUM(K118)</f>
        <v>0</v>
      </c>
      <c r="L116" s="74">
        <f>SUM(L118)</f>
        <v>3</v>
      </c>
      <c r="M116" s="22"/>
      <c r="N116" s="10"/>
      <c r="O116" s="10"/>
      <c r="P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row>
    <row r="117" spans="1:121" ht="15" thickBot="1">
      <c r="A117" s="17"/>
      <c r="B117" s="12"/>
      <c r="C117" s="12"/>
      <c r="D117" s="12"/>
      <c r="E117" s="12"/>
      <c r="F117" s="12"/>
      <c r="G117" s="12"/>
      <c r="H117" s="12"/>
      <c r="I117" s="12"/>
      <c r="K117" s="26"/>
      <c r="L117" s="12"/>
      <c r="M117" s="12"/>
    </row>
    <row r="118" spans="1:121" ht="90.75" customHeight="1" thickBot="1">
      <c r="A118" s="42" t="s">
        <v>199</v>
      </c>
      <c r="B118" s="44" t="s">
        <v>143</v>
      </c>
      <c r="C118" s="43" t="s">
        <v>144</v>
      </c>
      <c r="D118" s="43" t="s">
        <v>145</v>
      </c>
      <c r="E118" s="43" t="s">
        <v>146</v>
      </c>
      <c r="F118" s="43"/>
      <c r="G118" s="44"/>
      <c r="H118" s="44">
        <v>1</v>
      </c>
      <c r="I118" s="44"/>
      <c r="J118" s="66"/>
      <c r="K118" s="45">
        <f>H118*J118</f>
        <v>0</v>
      </c>
      <c r="L118" s="46">
        <f>3</f>
        <v>3</v>
      </c>
      <c r="M118" s="12"/>
      <c r="N118" s="107"/>
    </row>
    <row r="119" spans="1:121" ht="15" thickBot="1">
      <c r="A119" s="17"/>
      <c r="B119" s="12"/>
      <c r="C119" s="12"/>
      <c r="D119" s="12"/>
      <c r="E119" s="12"/>
      <c r="F119" s="12"/>
      <c r="G119" s="12"/>
      <c r="H119" s="12"/>
      <c r="I119" s="12"/>
      <c r="K119" s="26"/>
      <c r="L119" s="12"/>
      <c r="M119" s="12"/>
    </row>
    <row r="120" spans="1:121" ht="27" customHeight="1" thickBot="1">
      <c r="A120" s="71" t="s">
        <v>147</v>
      </c>
      <c r="B120" s="72"/>
      <c r="C120" s="72"/>
      <c r="D120" s="72"/>
      <c r="E120" s="72"/>
      <c r="F120" s="72"/>
      <c r="G120" s="72"/>
      <c r="H120" s="72"/>
      <c r="I120" s="72"/>
      <c r="J120" s="30" t="s">
        <v>148</v>
      </c>
      <c r="K120" s="30">
        <f>MIN(100,K116+K106+K75+K51+K9)</f>
        <v>0</v>
      </c>
      <c r="L120" s="83">
        <f>MIN(100,L116+L106+L75+L51+L9)</f>
        <v>100</v>
      </c>
      <c r="M120" s="12"/>
    </row>
    <row r="121" spans="1:121">
      <c r="A121" s="17"/>
      <c r="B121" s="12"/>
      <c r="C121" s="12"/>
      <c r="D121" s="12"/>
      <c r="E121" s="12"/>
      <c r="F121" s="12"/>
      <c r="G121" s="12"/>
      <c r="H121" s="12"/>
      <c r="I121" s="12"/>
      <c r="J121" s="12"/>
      <c r="K121" s="26"/>
      <c r="L121" s="12"/>
      <c r="M121" s="12"/>
    </row>
    <row r="122" spans="1:121" ht="15" thickBot="1">
      <c r="A122" s="17" t="s">
        <v>149</v>
      </c>
      <c r="B122" s="12"/>
      <c r="C122" s="12"/>
      <c r="D122" s="12"/>
      <c r="E122" s="12"/>
      <c r="F122" s="12"/>
      <c r="G122" s="12"/>
      <c r="H122" s="12"/>
      <c r="I122" s="12"/>
      <c r="J122" s="12"/>
      <c r="K122" s="26"/>
      <c r="L122" s="12"/>
      <c r="M122" s="12"/>
    </row>
    <row r="123" spans="1:121" ht="15" customHeight="1">
      <c r="A123" s="17"/>
      <c r="B123" s="12"/>
      <c r="C123" s="12"/>
      <c r="D123" s="12"/>
      <c r="E123" s="12"/>
      <c r="F123" s="12"/>
      <c r="G123" s="12"/>
      <c r="H123" s="19" t="s">
        <v>150</v>
      </c>
      <c r="I123" s="20"/>
      <c r="J123" s="13" t="s">
        <v>161</v>
      </c>
      <c r="K123" s="31">
        <f>K9</f>
        <v>0</v>
      </c>
      <c r="L123" s="12"/>
      <c r="M123" s="12"/>
    </row>
    <row r="124" spans="1:121">
      <c r="A124" s="17"/>
      <c r="B124" s="12"/>
      <c r="C124" s="12"/>
      <c r="D124" s="12"/>
      <c r="E124" s="12"/>
      <c r="F124" s="12"/>
      <c r="G124" s="12"/>
      <c r="H124" s="21" t="s">
        <v>151</v>
      </c>
      <c r="I124" s="22"/>
      <c r="J124" s="12" t="s">
        <v>200</v>
      </c>
      <c r="K124" s="32">
        <f>K51</f>
        <v>0</v>
      </c>
      <c r="L124" s="12"/>
      <c r="M124" s="12"/>
    </row>
    <row r="125" spans="1:121">
      <c r="A125" s="17"/>
      <c r="B125" s="12"/>
      <c r="C125" s="12"/>
      <c r="D125" s="12"/>
      <c r="E125" s="12"/>
      <c r="F125" s="12"/>
      <c r="G125" s="12"/>
      <c r="H125" s="21" t="s">
        <v>152</v>
      </c>
      <c r="I125" s="22"/>
      <c r="J125" s="12" t="s">
        <v>153</v>
      </c>
      <c r="K125" s="32">
        <f>K75</f>
        <v>0</v>
      </c>
      <c r="L125" s="12"/>
      <c r="M125" s="12"/>
    </row>
    <row r="126" spans="1:121" ht="17.45" customHeight="1">
      <c r="A126" s="17"/>
      <c r="B126" s="12"/>
      <c r="C126" s="12"/>
      <c r="D126" s="12"/>
      <c r="E126" s="12"/>
      <c r="F126" s="12"/>
      <c r="G126" s="12"/>
      <c r="H126" s="21" t="s">
        <v>154</v>
      </c>
      <c r="I126" s="22"/>
      <c r="J126" s="12" t="s">
        <v>162</v>
      </c>
      <c r="K126" s="32">
        <f>K106</f>
        <v>0</v>
      </c>
      <c r="L126" s="12"/>
      <c r="M126" s="12"/>
    </row>
    <row r="127" spans="1:121">
      <c r="A127" s="17"/>
      <c r="B127" s="12"/>
      <c r="C127" s="12"/>
      <c r="D127" s="12"/>
      <c r="E127" s="12"/>
      <c r="F127" s="12"/>
      <c r="G127" s="12"/>
      <c r="H127" s="21" t="s">
        <v>155</v>
      </c>
      <c r="I127" s="22"/>
      <c r="J127" s="12" t="s">
        <v>156</v>
      </c>
      <c r="K127" s="33">
        <f>K116</f>
        <v>0</v>
      </c>
      <c r="L127" s="12"/>
      <c r="M127" s="12"/>
    </row>
    <row r="128" spans="1:121" ht="15" thickBot="1">
      <c r="A128" s="17"/>
      <c r="B128" s="12"/>
      <c r="C128" s="12"/>
      <c r="D128" s="12"/>
      <c r="E128" s="12"/>
      <c r="F128" s="12"/>
      <c r="G128" s="12"/>
      <c r="H128" s="23" t="s">
        <v>157</v>
      </c>
      <c r="I128" s="24"/>
      <c r="J128" s="14" t="s">
        <v>158</v>
      </c>
      <c r="K128" s="34">
        <f>K120</f>
        <v>0</v>
      </c>
      <c r="L128" s="12"/>
      <c r="M128" s="12"/>
    </row>
  </sheetData>
  <sheetProtection algorithmName="SHA-512" hashValue="hhhmW0uKgOCn9fuD44khnV4Q/9QqC0TdiTPn6TL9jF/vRn1B/N2HopbY400iDaRYn/YbeBuvKeax1BWPjiprsQ==" saltValue="hjNEGBBp6WuIzOGTz1PRmw==" spinCount="100000" sheet="1" objects="1"/>
  <mergeCells count="27">
    <mergeCell ref="A1:A4"/>
    <mergeCell ref="A5:A6"/>
    <mergeCell ref="L5:L7"/>
    <mergeCell ref="B1:L1"/>
    <mergeCell ref="B2:L2"/>
    <mergeCell ref="D32:D37"/>
    <mergeCell ref="E32:E37"/>
    <mergeCell ref="H32:H37"/>
    <mergeCell ref="N5:N6"/>
    <mergeCell ref="A32:A37"/>
    <mergeCell ref="B32:B37"/>
    <mergeCell ref="C32:C37"/>
    <mergeCell ref="B5:E5"/>
    <mergeCell ref="H5:H6"/>
    <mergeCell ref="I5:I6"/>
    <mergeCell ref="J5:J6"/>
    <mergeCell ref="K5:K6"/>
    <mergeCell ref="L32:L37"/>
    <mergeCell ref="N32:N37"/>
    <mergeCell ref="J32:J37"/>
    <mergeCell ref="K32:K37"/>
    <mergeCell ref="M1:N1"/>
    <mergeCell ref="M2:N2"/>
    <mergeCell ref="B3:L3"/>
    <mergeCell ref="M3:N3"/>
    <mergeCell ref="B4:L4"/>
    <mergeCell ref="M4:N4"/>
  </mergeCells>
  <pageMargins left="0" right="0" top="0" bottom="0" header="0" footer="0"/>
  <pageSetup paperSize="9" scale="52" fitToHeight="0" orientation="landscape" r:id="rId1"/>
  <headerFooter>
    <oddFooter>&amp;LThe assessment grid of a fund's potentiel contribution to the sustainable transformation &amp;CDecember 2022 release&amp;R&amp;P  //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1FB68B7D-1413-4B12-8168-D0A743AB419E}">
          <x14:formula1>
            <xm:f>'Ranges of results'!$B$6:$D$6</xm:f>
          </x14:formula1>
          <xm:sqref>J12 J92 J24 J41 J69 J73 J78 J90 J22</xm:sqref>
        </x14:dataValidation>
        <x14:dataValidation type="list" allowBlank="1" showInputMessage="1" showErrorMessage="1" xr:uid="{17E46D86-FE5A-4696-80C6-EABC4BF18C81}">
          <x14:formula1>
            <xm:f>'Ranges of results'!$B$5:$D$5</xm:f>
          </x14:formula1>
          <xm:sqref>J82 J88 J16 J18 J20 J30 J39 J43 J47 J49 J61 J67 J80 J14</xm:sqref>
        </x14:dataValidation>
        <x14:dataValidation type="list" allowBlank="1" showInputMessage="1" showErrorMessage="1" xr:uid="{541FD0E4-3F1C-48CD-9A79-6116C6CE8048}">
          <x14:formula1>
            <xm:f>'Ranges of results'!$B$4:$E$4</xm:f>
          </x14:formula1>
          <xm:sqref>J32:J37 J53 J57 J59 J63 J65 J84 J104 J114 J118 J100</xm:sqref>
        </x14:dataValidation>
        <x14:dataValidation type="list" allowBlank="1" showInputMessage="1" showErrorMessage="1" xr:uid="{04B67060-0B97-4C87-9F42-5326C93525F5}">
          <x14:formula1>
            <xm:f>'Ranges of results'!$B$7:$E$7</xm:f>
          </x14:formula1>
          <xm:sqref>J45 J96 J98 J102</xm:sqref>
        </x14:dataValidation>
        <x14:dataValidation type="list" allowBlank="1" showInputMessage="1" showErrorMessage="1" xr:uid="{60FEACDD-DB17-4174-8D3D-B2E8C308CD0E}">
          <x14:formula1>
            <xm:f>'Ranges of results'!$B$8:$C$8</xm:f>
          </x14:formula1>
          <xm:sqref>J112 J86</xm:sqref>
        </x14:dataValidation>
        <x14:dataValidation type="list" allowBlank="1" showInputMessage="1" showErrorMessage="1" xr:uid="{3207ADCD-8AB4-4228-8BE5-BE797DA5E69C}">
          <x14:formula1>
            <xm:f>'Ranges of results'!$B$9:$E$9</xm:f>
          </x14:formula1>
          <xm:sqref>J108</xm:sqref>
        </x14:dataValidation>
        <x14:dataValidation type="list" allowBlank="1" showInputMessage="1" showErrorMessage="1" xr:uid="{462D1A51-FF9F-4CAE-B32B-DDB193F82459}">
          <x14:formula1>
            <xm:f>'Ranges of results'!$B$10:$E$10</xm:f>
          </x14:formula1>
          <xm:sqref>J110</xm:sqref>
        </x14:dataValidation>
        <x14:dataValidation type="list" allowBlank="1" showInputMessage="1" showErrorMessage="1" xr:uid="{38908921-FD21-4128-A5A5-D5F33FE55ACB}">
          <x14:formula1>
            <xm:f>'Ranges of results'!$B$6:$E$6</xm:f>
          </x14:formula1>
          <xm:sqref>J71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62559-87DC-489C-84AB-0CE9A4E7521E}">
  <dimension ref="B4:E10"/>
  <sheetViews>
    <sheetView workbookViewId="0">
      <selection activeCell="B4" sqref="B4"/>
    </sheetView>
  </sheetViews>
  <sheetFormatPr baseColWidth="10" defaultRowHeight="15"/>
  <sheetData>
    <row r="4" spans="2:5">
      <c r="B4" s="2">
        <v>0</v>
      </c>
      <c r="C4" s="2">
        <v>1</v>
      </c>
      <c r="D4" s="2">
        <v>2</v>
      </c>
      <c r="E4" s="2">
        <v>3</v>
      </c>
    </row>
    <row r="5" spans="2:5">
      <c r="B5" s="2">
        <v>0</v>
      </c>
      <c r="C5" s="2">
        <v>1</v>
      </c>
      <c r="D5" s="2">
        <v>2</v>
      </c>
      <c r="E5" s="2"/>
    </row>
    <row r="6" spans="2:5">
      <c r="B6" s="2">
        <v>0</v>
      </c>
      <c r="C6" s="2"/>
      <c r="D6" s="2">
        <v>2</v>
      </c>
      <c r="E6" s="2"/>
    </row>
    <row r="7" spans="2:5">
      <c r="B7" s="2">
        <v>0</v>
      </c>
      <c r="C7" s="2"/>
      <c r="D7" s="2">
        <v>2</v>
      </c>
      <c r="E7" s="2">
        <v>3</v>
      </c>
    </row>
    <row r="8" spans="2:5">
      <c r="B8" s="2">
        <v>0</v>
      </c>
      <c r="C8" s="2">
        <v>1</v>
      </c>
      <c r="D8" s="2"/>
      <c r="E8" s="2"/>
    </row>
    <row r="9" spans="2:5">
      <c r="B9" s="2">
        <v>0</v>
      </c>
      <c r="C9" s="2"/>
      <c r="D9" s="2"/>
      <c r="E9" s="2">
        <v>3</v>
      </c>
    </row>
    <row r="10" spans="2:5">
      <c r="B10" s="2">
        <v>0</v>
      </c>
      <c r="C10" s="2">
        <v>1</v>
      </c>
      <c r="D10" s="2"/>
      <c r="E10" s="2">
        <v>3</v>
      </c>
    </row>
  </sheetData>
  <sheetProtection algorithmName="SHA-512" hashValue="ITt5+bVlSP8n9hZxSksNoyPXixK3fidLql2oxtuavGDnDOpvxo2wQwm40UGBbeGYLa8E+qAnxiicUeDl7wT7Ug==" saltValue="BMe4mjzxCJGZ6h3gMJLCNw==" spinCount="100000" sheet="1" object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aae2ad0-0604-4959-883a-394456391938" xsi:nil="true"/>
    <lcf76f155ced4ddcb4097134ff3c332f xmlns="064e2e54-2231-4f9b-b6c4-f72d5c9290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327FEA15B4240B2032046E98B23D9" ma:contentTypeVersion="13" ma:contentTypeDescription="Crée un document." ma:contentTypeScope="" ma:versionID="3d51b06e0f1941fe9d270c38baa0beb9">
  <xsd:schema xmlns:xsd="http://www.w3.org/2001/XMLSchema" xmlns:xs="http://www.w3.org/2001/XMLSchema" xmlns:p="http://schemas.microsoft.com/office/2006/metadata/properties" xmlns:ns2="064e2e54-2231-4f9b-b6c4-f72d5c92909c" xmlns:ns3="aaae2ad0-0604-4959-883a-394456391938" targetNamespace="http://schemas.microsoft.com/office/2006/metadata/properties" ma:root="true" ma:fieldsID="3ec8d43998aba7f4f5f6618298a04b44" ns2:_="" ns3:_="">
    <xsd:import namespace="064e2e54-2231-4f9b-b6c4-f72d5c92909c"/>
    <xsd:import namespace="aaae2ad0-0604-4959-883a-39445639193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e2e54-2231-4f9b-b6c4-f72d5c929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26e81792-26c9-4f01-a44a-fcc9bb9650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ae2ad0-0604-4959-883a-39445639193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d36ef3-cddf-4fd5-aafd-763b257030aa}" ma:internalName="TaxCatchAll" ma:showField="CatchAllData" ma:web="aaae2ad0-0604-4959-883a-39445639193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D5815F-DBEA-46DD-BE18-59B78CA7E120}">
  <ds:schemaRefs>
    <ds:schemaRef ds:uri="http://schemas.microsoft.com/office/2006/metadata/properties"/>
    <ds:schemaRef ds:uri="http://schemas.microsoft.com/office/infopath/2007/PartnerControls"/>
    <ds:schemaRef ds:uri="aaae2ad0-0604-4959-883a-394456391938"/>
    <ds:schemaRef ds:uri="064e2e54-2231-4f9b-b6c4-f72d5c92909c"/>
  </ds:schemaRefs>
</ds:datastoreItem>
</file>

<file path=customXml/itemProps2.xml><?xml version="1.0" encoding="utf-8"?>
<ds:datastoreItem xmlns:ds="http://schemas.openxmlformats.org/officeDocument/2006/customXml" ds:itemID="{FA84AB00-1620-4ADA-A48C-333E78627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e2e54-2231-4f9b-b6c4-f72d5c92909c"/>
    <ds:schemaRef ds:uri="aaae2ad0-0604-4959-883a-394456391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9AB1F5-9788-47CB-97B6-439934C058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2022 GRID</vt:lpstr>
      <vt:lpstr>Ranges of results</vt:lpstr>
      <vt:lpstr>'2022 GRID'!Zone_d_impression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MANGOT</dc:creator>
  <cp:lastModifiedBy>Philippe CLERC</cp:lastModifiedBy>
  <cp:lastPrinted>2022-12-13T15:32:37Z</cp:lastPrinted>
  <dcterms:created xsi:type="dcterms:W3CDTF">2022-02-10T17:36:52Z</dcterms:created>
  <dcterms:modified xsi:type="dcterms:W3CDTF">2022-12-13T15:37:32Z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0x010100BBB327FEA15B4240B2032046E98B23D9</vt:lpwstr>
  </property>
  <property fmtid="{D5CDD505-2E9C-101B-9397-08002B2CF9AE}" pid="3" name="MediaServiceImageTags">
    <vt:lpwstr/>
  </property>
</Properties>
</file>